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Y:\AF\حسابداری صندوق\9-گیتی\عملیات حسابداری\گزارش پرتفوی\1403\11\"/>
    </mc:Choice>
  </mc:AlternateContent>
  <xr:revisionPtr revIDLastSave="0" documentId="13_ncr:1_{5A79E90A-44AC-4156-BE91-A2A98832057D}" xr6:coauthVersionLast="47" xr6:coauthVersionMax="47" xr10:uidLastSave="{00000000-0000-0000-0000-000000000000}"/>
  <bookViews>
    <workbookView xWindow="-120" yWindow="-120" windowWidth="29040" windowHeight="15840" tabRatio="921" activeTab="16" xr2:uid="{00000000-000D-0000-FFFF-FFFF00000000}"/>
  </bookViews>
  <sheets>
    <sheet name="1" sheetId="16" r:id="rId1"/>
    <sheet name=" سهام و صندوق‌های سرمایه‌گذاری" sheetId="1" r:id="rId2"/>
    <sheet name="صندوق" sheetId="21" r:id="rId3"/>
    <sheet name="اوراق تبعی" sheetId="20" r:id="rId4"/>
    <sheet name="اوراق" sheetId="3" r:id="rId5"/>
    <sheet name="تعدیل قیمت" sheetId="17" r:id="rId6"/>
    <sheet name="سپرده" sheetId="2" r:id="rId7"/>
    <sheet name="درآمدها" sheetId="11" r:id="rId8"/>
    <sheet name="1-2" sheetId="5" r:id="rId9"/>
    <sheet name="2-2" sheetId="6" r:id="rId10"/>
    <sheet name="3-2" sheetId="7" r:id="rId11"/>
    <sheet name="4-2" sheetId="8" r:id="rId12"/>
    <sheet name="درآمد سود سهام" sheetId="12" r:id="rId13"/>
    <sheet name="سود اوراق بهادار و سپرده بانکی" sheetId="13" r:id="rId14"/>
    <sheet name="درآمد ناشی ازفروش" sheetId="15" r:id="rId15"/>
    <sheet name="درآمد ناشی از تغییر قیمت اوراق " sheetId="14" r:id="rId16"/>
    <sheet name="سود ترجیحی" sheetId="22" r:id="rId17"/>
  </sheets>
  <definedNames>
    <definedName name="_xlnm.Print_Area" localSheetId="1">' سهام و صندوق‌های سرمایه‌گذاری'!$A$1:$M$56</definedName>
    <definedName name="_xlnm.Print_Area" localSheetId="8">'1-2'!$A$1:$K$405</definedName>
    <definedName name="_xlnm.Print_Area" localSheetId="9">'2-2'!$A$1:$I$23</definedName>
    <definedName name="_xlnm.Print_Area" localSheetId="10">'3-2'!$A$1:$F$37</definedName>
    <definedName name="_xlnm.Print_Area" localSheetId="11">'4-2'!$A$1:$C$13</definedName>
    <definedName name="_xlnm.Print_Area" localSheetId="4">اوراق!$A$1:$R$23</definedName>
    <definedName name="_xlnm.Print_Area" localSheetId="3">'اوراق تبعی'!$A$1:$G$13</definedName>
    <definedName name="_xlnm.Print_Area" localSheetId="5">'تعدیل قیمت'!$A$1:$F$24</definedName>
    <definedName name="_xlnm.Print_Area" localSheetId="12">'درآمد سود سهام'!$A$1:$J$9</definedName>
    <definedName name="_xlnm.Print_Area" localSheetId="15">'درآمد ناشی از تغییر قیمت اوراق '!$A$1:$I$234</definedName>
    <definedName name="_xlnm.Print_Area" localSheetId="14">'درآمد ناشی ازفروش'!$A$1:$I$380</definedName>
    <definedName name="_xlnm.Print_Area" localSheetId="7">درآمدها!$A$1:$E$11</definedName>
    <definedName name="_xlnm.Print_Area" localSheetId="6">سپرده!$A$1:$I$37</definedName>
    <definedName name="_xlnm.Print_Area" localSheetId="13">'سود اوراق بهادار و سپرده بانکی'!$A$1:$J$51</definedName>
    <definedName name="_xlnm.Print_Area" localSheetId="16">'سود ترجیحی'!$A$1:$H$29</definedName>
    <definedName name="_xlnm.Print_Area" localSheetId="2">صندوق!$A$1:$M$12</definedName>
  </definedNames>
  <calcPr calcId="191029" iterateCount="1000" iterateDelta="9.9999999999999995E-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2" l="1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D22" i="22"/>
  <c r="E22" i="22" l="1"/>
  <c r="A2" i="22"/>
  <c r="A1" i="22"/>
  <c r="J378" i="5"/>
  <c r="J379" i="5"/>
  <c r="J380" i="5"/>
  <c r="J381" i="5"/>
  <c r="J382" i="5"/>
  <c r="J383" i="5"/>
  <c r="J384" i="5"/>
  <c r="J385" i="5"/>
  <c r="J386" i="5"/>
  <c r="J387" i="5"/>
  <c r="J388" i="5"/>
  <c r="J389" i="5"/>
  <c r="K389" i="5" s="1"/>
  <c r="J390" i="5"/>
  <c r="J391" i="5"/>
  <c r="J392" i="5"/>
  <c r="J393" i="5"/>
  <c r="J394" i="5"/>
  <c r="J395" i="5"/>
  <c r="J396" i="5"/>
  <c r="J397" i="5"/>
  <c r="J398" i="5"/>
  <c r="J399" i="5"/>
  <c r="J400" i="5"/>
  <c r="J401" i="5"/>
  <c r="K401" i="5" s="1"/>
  <c r="J402" i="5"/>
  <c r="J403" i="5"/>
  <c r="J377" i="5"/>
  <c r="J372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40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K315" i="5" s="1"/>
  <c r="J316" i="5"/>
  <c r="J317" i="5"/>
  <c r="J318" i="5"/>
  <c r="J319" i="5"/>
  <c r="J320" i="5"/>
  <c r="J321" i="5"/>
  <c r="J322" i="5"/>
  <c r="J323" i="5"/>
  <c r="J324" i="5"/>
  <c r="J325" i="5"/>
  <c r="J326" i="5"/>
  <c r="J327" i="5"/>
  <c r="K327" i="5" s="1"/>
  <c r="J328" i="5"/>
  <c r="J329" i="5"/>
  <c r="J330" i="5"/>
  <c r="J331" i="5"/>
  <c r="J332" i="5"/>
  <c r="J333" i="5"/>
  <c r="J334" i="5"/>
  <c r="J335" i="5"/>
  <c r="J303" i="5"/>
  <c r="J267" i="5"/>
  <c r="J268" i="5"/>
  <c r="J269" i="5"/>
  <c r="J270" i="5"/>
  <c r="J271" i="5"/>
  <c r="J272" i="5"/>
  <c r="J273" i="5"/>
  <c r="J274" i="5"/>
  <c r="J275" i="5"/>
  <c r="K275" i="5" s="1"/>
  <c r="J276" i="5"/>
  <c r="K276" i="5" s="1"/>
  <c r="J277" i="5"/>
  <c r="K277" i="5" s="1"/>
  <c r="J278" i="5"/>
  <c r="K278" i="5" s="1"/>
  <c r="J279" i="5"/>
  <c r="J280" i="5"/>
  <c r="J281" i="5"/>
  <c r="J282" i="5"/>
  <c r="J283" i="5"/>
  <c r="J284" i="5"/>
  <c r="J285" i="5"/>
  <c r="J286" i="5"/>
  <c r="J287" i="5"/>
  <c r="J288" i="5"/>
  <c r="J289" i="5"/>
  <c r="K289" i="5" s="1"/>
  <c r="J290" i="5"/>
  <c r="K290" i="5" s="1"/>
  <c r="J291" i="5"/>
  <c r="J292" i="5"/>
  <c r="J293" i="5"/>
  <c r="J294" i="5"/>
  <c r="J295" i="5"/>
  <c r="J296" i="5"/>
  <c r="J297" i="5"/>
  <c r="J298" i="5"/>
  <c r="J266" i="5"/>
  <c r="J230" i="5"/>
  <c r="J231" i="5"/>
  <c r="J232" i="5"/>
  <c r="J233" i="5"/>
  <c r="J234" i="5"/>
  <c r="J235" i="5"/>
  <c r="J236" i="5"/>
  <c r="J237" i="5"/>
  <c r="J238" i="5"/>
  <c r="K238" i="5" s="1"/>
  <c r="J239" i="5"/>
  <c r="K239" i="5" s="1"/>
  <c r="J240" i="5"/>
  <c r="K240" i="5" s="1"/>
  <c r="J241" i="5"/>
  <c r="K241" i="5" s="1"/>
  <c r="J242" i="5"/>
  <c r="J243" i="5"/>
  <c r="J244" i="5"/>
  <c r="J245" i="5"/>
  <c r="J246" i="5"/>
  <c r="J247" i="5"/>
  <c r="J248" i="5"/>
  <c r="J249" i="5"/>
  <c r="J250" i="5"/>
  <c r="J251" i="5"/>
  <c r="J252" i="5"/>
  <c r="K252" i="5" s="1"/>
  <c r="J253" i="5"/>
  <c r="K253" i="5" s="1"/>
  <c r="J254" i="5"/>
  <c r="J255" i="5"/>
  <c r="J256" i="5"/>
  <c r="J257" i="5"/>
  <c r="J258" i="5"/>
  <c r="J259" i="5"/>
  <c r="J260" i="5"/>
  <c r="J261" i="5"/>
  <c r="J229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K204" i="5" s="1"/>
  <c r="J205" i="5"/>
  <c r="J206" i="5"/>
  <c r="J207" i="5"/>
  <c r="J208" i="5"/>
  <c r="J209" i="5"/>
  <c r="J210" i="5"/>
  <c r="J211" i="5"/>
  <c r="J212" i="5"/>
  <c r="J213" i="5"/>
  <c r="J214" i="5"/>
  <c r="J215" i="5"/>
  <c r="J216" i="5"/>
  <c r="K216" i="5" s="1"/>
  <c r="J217" i="5"/>
  <c r="J218" i="5"/>
  <c r="J219" i="5"/>
  <c r="J220" i="5"/>
  <c r="J221" i="5"/>
  <c r="J222" i="5"/>
  <c r="J223" i="5"/>
  <c r="J224" i="5"/>
  <c r="J192" i="5"/>
  <c r="J156" i="5"/>
  <c r="J157" i="5"/>
  <c r="J158" i="5"/>
  <c r="J159" i="5"/>
  <c r="J160" i="5"/>
  <c r="J161" i="5"/>
  <c r="J162" i="5"/>
  <c r="J163" i="5"/>
  <c r="K163" i="5" s="1"/>
  <c r="J164" i="5"/>
  <c r="K164" i="5" s="1"/>
  <c r="J165" i="5"/>
  <c r="K165" i="5" s="1"/>
  <c r="J166" i="5"/>
  <c r="K166" i="5" s="1"/>
  <c r="J167" i="5"/>
  <c r="K167" i="5" s="1"/>
  <c r="J168" i="5"/>
  <c r="J169" i="5"/>
  <c r="J170" i="5"/>
  <c r="J171" i="5"/>
  <c r="J172" i="5"/>
  <c r="J173" i="5"/>
  <c r="J174" i="5"/>
  <c r="J175" i="5"/>
  <c r="J176" i="5"/>
  <c r="K176" i="5" s="1"/>
  <c r="J177" i="5"/>
  <c r="K177" i="5" s="1"/>
  <c r="J178" i="5"/>
  <c r="K178" i="5" s="1"/>
  <c r="J179" i="5"/>
  <c r="K179" i="5" s="1"/>
  <c r="J180" i="5"/>
  <c r="J181" i="5"/>
  <c r="J182" i="5"/>
  <c r="J183" i="5"/>
  <c r="J184" i="5"/>
  <c r="J185" i="5"/>
  <c r="J186" i="5"/>
  <c r="J187" i="5"/>
  <c r="J155" i="5"/>
  <c r="J119" i="5"/>
  <c r="J120" i="5"/>
  <c r="J121" i="5"/>
  <c r="J122" i="5"/>
  <c r="J123" i="5"/>
  <c r="J124" i="5"/>
  <c r="J125" i="5"/>
  <c r="J126" i="5"/>
  <c r="J127" i="5"/>
  <c r="J128" i="5"/>
  <c r="J129" i="5"/>
  <c r="K129" i="5" s="1"/>
  <c r="J130" i="5"/>
  <c r="K130" i="5" s="1"/>
  <c r="J131" i="5"/>
  <c r="J132" i="5"/>
  <c r="J133" i="5"/>
  <c r="J134" i="5"/>
  <c r="J135" i="5"/>
  <c r="J136" i="5"/>
  <c r="J137" i="5"/>
  <c r="J138" i="5"/>
  <c r="J139" i="5"/>
  <c r="J140" i="5"/>
  <c r="J141" i="5"/>
  <c r="J142" i="5"/>
  <c r="K142" i="5" s="1"/>
  <c r="J143" i="5"/>
  <c r="J144" i="5"/>
  <c r="J145" i="5"/>
  <c r="J146" i="5"/>
  <c r="J147" i="5"/>
  <c r="J148" i="5"/>
  <c r="J149" i="5"/>
  <c r="J150" i="5"/>
  <c r="J118" i="5"/>
  <c r="J82" i="5"/>
  <c r="J83" i="5"/>
  <c r="J84" i="5"/>
  <c r="J85" i="5"/>
  <c r="J86" i="5"/>
  <c r="J87" i="5"/>
  <c r="J88" i="5"/>
  <c r="J89" i="5"/>
  <c r="K89" i="5" s="1"/>
  <c r="J90" i="5"/>
  <c r="K90" i="5" s="1"/>
  <c r="J91" i="5"/>
  <c r="K91" i="5" s="1"/>
  <c r="J92" i="5"/>
  <c r="J93" i="5"/>
  <c r="K93" i="5" s="1"/>
  <c r="J94" i="5"/>
  <c r="J95" i="5"/>
  <c r="J96" i="5"/>
  <c r="J97" i="5"/>
  <c r="J98" i="5"/>
  <c r="J99" i="5"/>
  <c r="J100" i="5"/>
  <c r="J101" i="5"/>
  <c r="J102" i="5"/>
  <c r="K102" i="5" s="1"/>
  <c r="J103" i="5"/>
  <c r="K103" i="5" s="1"/>
  <c r="J104" i="5"/>
  <c r="J105" i="5"/>
  <c r="K105" i="5" s="1"/>
  <c r="J106" i="5"/>
  <c r="J107" i="5"/>
  <c r="J108" i="5"/>
  <c r="J109" i="5"/>
  <c r="J110" i="5"/>
  <c r="J111" i="5"/>
  <c r="J112" i="5"/>
  <c r="J113" i="5"/>
  <c r="J81" i="5"/>
  <c r="J45" i="5"/>
  <c r="J46" i="5"/>
  <c r="J47" i="5"/>
  <c r="J48" i="5"/>
  <c r="J49" i="5"/>
  <c r="J50" i="5"/>
  <c r="J51" i="5"/>
  <c r="J52" i="5"/>
  <c r="K52" i="5" s="1"/>
  <c r="J53" i="5"/>
  <c r="K53" i="5" s="1"/>
  <c r="J54" i="5"/>
  <c r="J55" i="5"/>
  <c r="K55" i="5" s="1"/>
  <c r="J56" i="5"/>
  <c r="K56" i="5" s="1"/>
  <c r="J57" i="5"/>
  <c r="J58" i="5"/>
  <c r="J59" i="5"/>
  <c r="J60" i="5"/>
  <c r="J61" i="5"/>
  <c r="J62" i="5"/>
  <c r="J63" i="5"/>
  <c r="J64" i="5"/>
  <c r="K64" i="5" s="1"/>
  <c r="J65" i="5"/>
  <c r="K65" i="5" s="1"/>
  <c r="J66" i="5"/>
  <c r="J67" i="5"/>
  <c r="K67" i="5" s="1"/>
  <c r="J68" i="5"/>
  <c r="K68" i="5" s="1"/>
  <c r="J69" i="5"/>
  <c r="J70" i="5"/>
  <c r="J71" i="5"/>
  <c r="J72" i="5"/>
  <c r="J73" i="5"/>
  <c r="J74" i="5"/>
  <c r="J75" i="5"/>
  <c r="J76" i="5"/>
  <c r="K76" i="5" s="1"/>
  <c r="J44" i="5"/>
  <c r="J12" i="5"/>
  <c r="K12" i="5" s="1"/>
  <c r="J13" i="5"/>
  <c r="J14" i="5"/>
  <c r="J15" i="5"/>
  <c r="J16" i="5"/>
  <c r="J17" i="5"/>
  <c r="J18" i="5"/>
  <c r="K18" i="5" s="1"/>
  <c r="J19" i="5"/>
  <c r="K19" i="5" s="1"/>
  <c r="J20" i="5"/>
  <c r="J21" i="5"/>
  <c r="J22" i="5"/>
  <c r="K22" i="5" s="1"/>
  <c r="J23" i="5"/>
  <c r="K23" i="5" s="1"/>
  <c r="J24" i="5"/>
  <c r="K24" i="5" s="1"/>
  <c r="J25" i="5"/>
  <c r="J26" i="5"/>
  <c r="J27" i="5"/>
  <c r="J28" i="5"/>
  <c r="J29" i="5"/>
  <c r="J30" i="5"/>
  <c r="K30" i="5" s="1"/>
  <c r="J31" i="5"/>
  <c r="K31" i="5" s="1"/>
  <c r="J32" i="5"/>
  <c r="J33" i="5"/>
  <c r="J34" i="5"/>
  <c r="K34" i="5" s="1"/>
  <c r="J35" i="5"/>
  <c r="K35" i="5" s="1"/>
  <c r="J36" i="5"/>
  <c r="K36" i="5" s="1"/>
  <c r="J37" i="5"/>
  <c r="J38" i="5"/>
  <c r="J39" i="5"/>
  <c r="K39" i="5" s="1"/>
  <c r="J11" i="5"/>
  <c r="I404" i="5"/>
  <c r="K111" i="5"/>
  <c r="K22" i="3"/>
  <c r="M22" i="3"/>
  <c r="K13" i="5"/>
  <c r="K14" i="5"/>
  <c r="K15" i="5"/>
  <c r="K16" i="5"/>
  <c r="K17" i="5"/>
  <c r="K20" i="5"/>
  <c r="K21" i="5"/>
  <c r="K25" i="5"/>
  <c r="K26" i="5"/>
  <c r="K27" i="5"/>
  <c r="K28" i="5"/>
  <c r="K29" i="5"/>
  <c r="K32" i="5"/>
  <c r="K33" i="5"/>
  <c r="K37" i="5"/>
  <c r="K38" i="5"/>
  <c r="K44" i="5"/>
  <c r="K45" i="5"/>
  <c r="K46" i="5"/>
  <c r="K47" i="5"/>
  <c r="K48" i="5"/>
  <c r="K49" i="5"/>
  <c r="K50" i="5"/>
  <c r="K51" i="5"/>
  <c r="K54" i="5"/>
  <c r="K57" i="5"/>
  <c r="K58" i="5"/>
  <c r="K59" i="5"/>
  <c r="K60" i="5"/>
  <c r="K61" i="5"/>
  <c r="K62" i="5"/>
  <c r="K63" i="5"/>
  <c r="K66" i="5"/>
  <c r="K69" i="5"/>
  <c r="K70" i="5"/>
  <c r="K71" i="5"/>
  <c r="K72" i="5"/>
  <c r="K73" i="5"/>
  <c r="K74" i="5"/>
  <c r="K75" i="5"/>
  <c r="K81" i="5"/>
  <c r="K82" i="5"/>
  <c r="K83" i="5"/>
  <c r="K84" i="5"/>
  <c r="K85" i="5"/>
  <c r="K86" i="5"/>
  <c r="K87" i="5"/>
  <c r="K88" i="5"/>
  <c r="K92" i="5"/>
  <c r="K94" i="5"/>
  <c r="K95" i="5"/>
  <c r="K96" i="5"/>
  <c r="K97" i="5"/>
  <c r="K98" i="5"/>
  <c r="K99" i="5"/>
  <c r="K100" i="5"/>
  <c r="K101" i="5"/>
  <c r="K104" i="5"/>
  <c r="K106" i="5"/>
  <c r="K107" i="5"/>
  <c r="K108" i="5"/>
  <c r="K109" i="5"/>
  <c r="K110" i="5"/>
  <c r="K112" i="5"/>
  <c r="K113" i="5"/>
  <c r="K118" i="5"/>
  <c r="K119" i="5"/>
  <c r="K120" i="5"/>
  <c r="K121" i="5"/>
  <c r="K122" i="5"/>
  <c r="K123" i="5"/>
  <c r="K124" i="5"/>
  <c r="K125" i="5"/>
  <c r="K126" i="5"/>
  <c r="K127" i="5"/>
  <c r="K128" i="5"/>
  <c r="K131" i="5"/>
  <c r="K132" i="5"/>
  <c r="K133" i="5"/>
  <c r="K134" i="5"/>
  <c r="K135" i="5"/>
  <c r="K136" i="5"/>
  <c r="K137" i="5"/>
  <c r="K138" i="5"/>
  <c r="K139" i="5"/>
  <c r="K140" i="5"/>
  <c r="K141" i="5"/>
  <c r="K143" i="5"/>
  <c r="K144" i="5"/>
  <c r="K145" i="5"/>
  <c r="K146" i="5"/>
  <c r="K147" i="5"/>
  <c r="K148" i="5"/>
  <c r="K149" i="5"/>
  <c r="K150" i="5"/>
  <c r="K155" i="5"/>
  <c r="K156" i="5"/>
  <c r="K157" i="5"/>
  <c r="K158" i="5"/>
  <c r="K159" i="5"/>
  <c r="K160" i="5"/>
  <c r="K161" i="5"/>
  <c r="K162" i="5"/>
  <c r="K168" i="5"/>
  <c r="K169" i="5"/>
  <c r="K170" i="5"/>
  <c r="K171" i="5"/>
  <c r="K172" i="5"/>
  <c r="K173" i="5"/>
  <c r="K174" i="5"/>
  <c r="K175" i="5"/>
  <c r="K180" i="5"/>
  <c r="K181" i="5"/>
  <c r="K182" i="5"/>
  <c r="K183" i="5"/>
  <c r="K184" i="5"/>
  <c r="K185" i="5"/>
  <c r="K186" i="5"/>
  <c r="K187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5" i="5"/>
  <c r="K206" i="5"/>
  <c r="K207" i="5"/>
  <c r="K208" i="5"/>
  <c r="K209" i="5"/>
  <c r="K210" i="5"/>
  <c r="K211" i="5"/>
  <c r="K212" i="5"/>
  <c r="K213" i="5"/>
  <c r="K214" i="5"/>
  <c r="K215" i="5"/>
  <c r="K217" i="5"/>
  <c r="K218" i="5"/>
  <c r="K219" i="5"/>
  <c r="K220" i="5"/>
  <c r="K221" i="5"/>
  <c r="K222" i="5"/>
  <c r="K223" i="5"/>
  <c r="K224" i="5"/>
  <c r="K229" i="5"/>
  <c r="K230" i="5"/>
  <c r="K231" i="5"/>
  <c r="K232" i="5"/>
  <c r="K233" i="5"/>
  <c r="K234" i="5"/>
  <c r="K235" i="5"/>
  <c r="K236" i="5"/>
  <c r="K237" i="5"/>
  <c r="K242" i="5"/>
  <c r="K243" i="5"/>
  <c r="K244" i="5"/>
  <c r="K245" i="5"/>
  <c r="K246" i="5"/>
  <c r="K247" i="5"/>
  <c r="K248" i="5"/>
  <c r="K249" i="5"/>
  <c r="K250" i="5"/>
  <c r="K251" i="5"/>
  <c r="K254" i="5"/>
  <c r="K255" i="5"/>
  <c r="K256" i="5"/>
  <c r="K257" i="5"/>
  <c r="K258" i="5"/>
  <c r="K259" i="5"/>
  <c r="K260" i="5"/>
  <c r="K261" i="5"/>
  <c r="K266" i="5"/>
  <c r="K267" i="5"/>
  <c r="K268" i="5"/>
  <c r="K269" i="5"/>
  <c r="K270" i="5"/>
  <c r="K271" i="5"/>
  <c r="K272" i="5"/>
  <c r="K273" i="5"/>
  <c r="K274" i="5"/>
  <c r="K279" i="5"/>
  <c r="K280" i="5"/>
  <c r="K281" i="5"/>
  <c r="K282" i="5"/>
  <c r="K283" i="5"/>
  <c r="K284" i="5"/>
  <c r="K285" i="5"/>
  <c r="K286" i="5"/>
  <c r="K287" i="5"/>
  <c r="K288" i="5"/>
  <c r="K291" i="5"/>
  <c r="K292" i="5"/>
  <c r="K293" i="5"/>
  <c r="K294" i="5"/>
  <c r="K295" i="5"/>
  <c r="K296" i="5"/>
  <c r="K297" i="5"/>
  <c r="K298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6" i="5"/>
  <c r="K317" i="5"/>
  <c r="K318" i="5"/>
  <c r="K319" i="5"/>
  <c r="K320" i="5"/>
  <c r="K321" i="5"/>
  <c r="K322" i="5"/>
  <c r="K323" i="5"/>
  <c r="K324" i="5"/>
  <c r="K325" i="5"/>
  <c r="K326" i="5"/>
  <c r="K328" i="5"/>
  <c r="K329" i="5"/>
  <c r="K330" i="5"/>
  <c r="K331" i="5"/>
  <c r="K332" i="5"/>
  <c r="K333" i="5"/>
  <c r="K334" i="5"/>
  <c r="K335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90" i="5"/>
  <c r="K391" i="5"/>
  <c r="K392" i="5"/>
  <c r="K393" i="5"/>
  <c r="K394" i="5"/>
  <c r="K395" i="5"/>
  <c r="K396" i="5"/>
  <c r="K397" i="5"/>
  <c r="K398" i="5"/>
  <c r="K399" i="5"/>
  <c r="K400" i="5"/>
  <c r="K402" i="5"/>
  <c r="K403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11" i="5"/>
  <c r="I233" i="14"/>
  <c r="D380" i="15"/>
  <c r="E380" i="15"/>
  <c r="G380" i="15"/>
  <c r="H380" i="15"/>
  <c r="H404" i="5"/>
  <c r="G404" i="5"/>
  <c r="E404" i="5"/>
  <c r="D404" i="5"/>
  <c r="C404" i="5"/>
  <c r="H22" i="6"/>
  <c r="F22" i="6"/>
  <c r="I50" i="13"/>
  <c r="E50" i="13"/>
  <c r="F50" i="13"/>
  <c r="H50" i="13"/>
  <c r="C9" i="11"/>
  <c r="F37" i="2"/>
  <c r="E37" i="2"/>
  <c r="G37" i="2"/>
  <c r="H37" i="2"/>
  <c r="I37" i="2"/>
  <c r="P22" i="3"/>
  <c r="Q22" i="3"/>
  <c r="K56" i="1"/>
  <c r="L56" i="1"/>
  <c r="J404" i="5" l="1"/>
  <c r="C6" i="11" s="1"/>
  <c r="K11" i="5"/>
  <c r="K404" i="5" s="1"/>
  <c r="F404" i="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3" i="15"/>
  <c r="I104" i="15"/>
  <c r="I105" i="15"/>
  <c r="I106" i="15"/>
  <c r="I107" i="15"/>
  <c r="I108" i="15"/>
  <c r="I109" i="15"/>
  <c r="I110" i="15"/>
  <c r="I111" i="15"/>
  <c r="I112" i="15"/>
  <c r="I113" i="15"/>
  <c r="I114" i="15"/>
  <c r="I115" i="15"/>
  <c r="I116" i="15"/>
  <c r="I117" i="15"/>
  <c r="I118" i="15"/>
  <c r="I119" i="15"/>
  <c r="I120" i="15"/>
  <c r="I121" i="15"/>
  <c r="I122" i="15"/>
  <c r="I123" i="15"/>
  <c r="I124" i="15"/>
  <c r="I125" i="15"/>
  <c r="I126" i="15"/>
  <c r="I127" i="15"/>
  <c r="I128" i="15"/>
  <c r="I129" i="15"/>
  <c r="I130" i="15"/>
  <c r="I131" i="15"/>
  <c r="I132" i="15"/>
  <c r="I133" i="15"/>
  <c r="I136" i="15"/>
  <c r="I137" i="15"/>
  <c r="I138" i="15"/>
  <c r="I139" i="15"/>
  <c r="I140" i="15"/>
  <c r="I141" i="15"/>
  <c r="I142" i="15"/>
  <c r="I143" i="15"/>
  <c r="I144" i="15"/>
  <c r="I145" i="15"/>
  <c r="I146" i="15"/>
  <c r="I147" i="15"/>
  <c r="I148" i="15"/>
  <c r="I149" i="15"/>
  <c r="I150" i="15"/>
  <c r="I151" i="15"/>
  <c r="I152" i="15"/>
  <c r="I153" i="15"/>
  <c r="I154" i="15"/>
  <c r="I155" i="15"/>
  <c r="I156" i="15"/>
  <c r="I157" i="15"/>
  <c r="I158" i="15"/>
  <c r="I159" i="15"/>
  <c r="I160" i="15"/>
  <c r="I161" i="15"/>
  <c r="I162" i="15"/>
  <c r="I163" i="15"/>
  <c r="I164" i="15"/>
  <c r="I165" i="15"/>
  <c r="I166" i="15"/>
  <c r="I169" i="15"/>
  <c r="I170" i="15"/>
  <c r="I171" i="15"/>
  <c r="I172" i="15"/>
  <c r="I173" i="15"/>
  <c r="I174" i="15"/>
  <c r="I175" i="15"/>
  <c r="I176" i="15"/>
  <c r="I177" i="15"/>
  <c r="I178" i="15"/>
  <c r="I179" i="15"/>
  <c r="I180" i="15"/>
  <c r="I181" i="15"/>
  <c r="I182" i="15"/>
  <c r="I183" i="15"/>
  <c r="I184" i="15"/>
  <c r="I185" i="15"/>
  <c r="I186" i="15"/>
  <c r="I187" i="15"/>
  <c r="I188" i="15"/>
  <c r="I189" i="15"/>
  <c r="I190" i="15"/>
  <c r="I191" i="15"/>
  <c r="I192" i="15"/>
  <c r="I193" i="15"/>
  <c r="I194" i="15"/>
  <c r="I195" i="15"/>
  <c r="I196" i="15"/>
  <c r="I197" i="15"/>
  <c r="I198" i="15"/>
  <c r="I199" i="15"/>
  <c r="I202" i="15"/>
  <c r="I203" i="15"/>
  <c r="I204" i="15"/>
  <c r="I205" i="15"/>
  <c r="I206" i="15"/>
  <c r="I207" i="15"/>
  <c r="I208" i="15"/>
  <c r="I209" i="15"/>
  <c r="I210" i="15"/>
  <c r="I211" i="15"/>
  <c r="I212" i="15"/>
  <c r="I213" i="15"/>
  <c r="I214" i="15"/>
  <c r="I215" i="15"/>
  <c r="I216" i="15"/>
  <c r="I217" i="15"/>
  <c r="I218" i="15"/>
  <c r="I219" i="15"/>
  <c r="I220" i="15"/>
  <c r="I221" i="15"/>
  <c r="I222" i="15"/>
  <c r="I223" i="15"/>
  <c r="I224" i="15"/>
  <c r="I225" i="15"/>
  <c r="I226" i="15"/>
  <c r="I227" i="15"/>
  <c r="I228" i="15"/>
  <c r="I229" i="15"/>
  <c r="I230" i="15"/>
  <c r="I231" i="15"/>
  <c r="I232" i="15"/>
  <c r="I235" i="15"/>
  <c r="I236" i="15"/>
  <c r="I237" i="15"/>
  <c r="I238" i="15"/>
  <c r="I239" i="15"/>
  <c r="I240" i="15"/>
  <c r="I241" i="15"/>
  <c r="I242" i="15"/>
  <c r="I243" i="15"/>
  <c r="I244" i="15"/>
  <c r="I245" i="15"/>
  <c r="I246" i="15"/>
  <c r="I247" i="15"/>
  <c r="I248" i="15"/>
  <c r="I249" i="15"/>
  <c r="I250" i="15"/>
  <c r="I251" i="15"/>
  <c r="I252" i="15"/>
  <c r="I253" i="15"/>
  <c r="I254" i="15"/>
  <c r="I255" i="15"/>
  <c r="I256" i="15"/>
  <c r="I257" i="15"/>
  <c r="I258" i="15"/>
  <c r="I259" i="15"/>
  <c r="I260" i="15"/>
  <c r="I261" i="15"/>
  <c r="I262" i="15"/>
  <c r="I263" i="15"/>
  <c r="I264" i="15"/>
  <c r="I265" i="15"/>
  <c r="I268" i="15"/>
  <c r="I269" i="15"/>
  <c r="I270" i="15"/>
  <c r="I271" i="15"/>
  <c r="I272" i="15"/>
  <c r="I273" i="15"/>
  <c r="I274" i="15"/>
  <c r="I275" i="15"/>
  <c r="I276" i="15"/>
  <c r="I277" i="15"/>
  <c r="I278" i="15"/>
  <c r="I279" i="15"/>
  <c r="I280" i="15"/>
  <c r="I281" i="15"/>
  <c r="I282" i="15"/>
  <c r="I283" i="15"/>
  <c r="I284" i="15"/>
  <c r="I285" i="15"/>
  <c r="I286" i="15"/>
  <c r="I287" i="15"/>
  <c r="I288" i="15"/>
  <c r="I289" i="15"/>
  <c r="I290" i="15"/>
  <c r="I291" i="15"/>
  <c r="I292" i="15"/>
  <c r="I293" i="15"/>
  <c r="I294" i="15"/>
  <c r="I295" i="15"/>
  <c r="I296" i="15"/>
  <c r="I297" i="15"/>
  <c r="I298" i="15"/>
  <c r="I301" i="15"/>
  <c r="I302" i="15"/>
  <c r="I303" i="15"/>
  <c r="I304" i="15"/>
  <c r="I305" i="15"/>
  <c r="I306" i="15"/>
  <c r="I307" i="15"/>
  <c r="I308" i="15"/>
  <c r="I309" i="15"/>
  <c r="I310" i="15"/>
  <c r="I311" i="15"/>
  <c r="I312" i="15"/>
  <c r="I313" i="15"/>
  <c r="I314" i="15"/>
  <c r="I315" i="15"/>
  <c r="I316" i="15"/>
  <c r="I317" i="15"/>
  <c r="I318" i="15"/>
  <c r="I319" i="15"/>
  <c r="I320" i="15"/>
  <c r="I321" i="15"/>
  <c r="I322" i="15"/>
  <c r="I323" i="15"/>
  <c r="I324" i="15"/>
  <c r="I325" i="15"/>
  <c r="I326" i="15"/>
  <c r="I327" i="15"/>
  <c r="I328" i="15"/>
  <c r="I329" i="15"/>
  <c r="I330" i="15"/>
  <c r="I331" i="15"/>
  <c r="I334" i="15"/>
  <c r="I335" i="15"/>
  <c r="I336" i="15"/>
  <c r="I337" i="15"/>
  <c r="I338" i="15"/>
  <c r="I339" i="15"/>
  <c r="I340" i="15"/>
  <c r="I341" i="15"/>
  <c r="I342" i="15"/>
  <c r="I343" i="15"/>
  <c r="I344" i="15"/>
  <c r="I345" i="15"/>
  <c r="I346" i="15"/>
  <c r="I347" i="15"/>
  <c r="I348" i="15"/>
  <c r="I349" i="15"/>
  <c r="I350" i="15"/>
  <c r="I351" i="15"/>
  <c r="I352" i="15"/>
  <c r="I353" i="15"/>
  <c r="I354" i="15"/>
  <c r="I355" i="15"/>
  <c r="I356" i="15"/>
  <c r="I357" i="15"/>
  <c r="I358" i="15"/>
  <c r="I359" i="15"/>
  <c r="I360" i="15"/>
  <c r="I361" i="15"/>
  <c r="I362" i="15"/>
  <c r="I363" i="15"/>
  <c r="I364" i="15"/>
  <c r="I367" i="15"/>
  <c r="I368" i="15"/>
  <c r="I369" i="15"/>
  <c r="I370" i="15"/>
  <c r="I371" i="15"/>
  <c r="I372" i="15"/>
  <c r="I373" i="15"/>
  <c r="I374" i="15"/>
  <c r="I375" i="15"/>
  <c r="I376" i="15"/>
  <c r="I377" i="15"/>
  <c r="I378" i="15"/>
  <c r="I379" i="15"/>
  <c r="I8" i="15"/>
  <c r="I9" i="15"/>
  <c r="I10" i="15"/>
  <c r="I11" i="15"/>
  <c r="I12" i="15"/>
  <c r="I7" i="15"/>
  <c r="I20" i="6"/>
  <c r="I18" i="6"/>
  <c r="I16" i="6"/>
  <c r="I15" i="6"/>
  <c r="I13" i="6"/>
  <c r="I12" i="6"/>
  <c r="I11" i="6"/>
  <c r="I9" i="6"/>
  <c r="I19" i="6"/>
  <c r="I10" i="6"/>
  <c r="I14" i="6"/>
  <c r="I17" i="6"/>
  <c r="C233" i="14"/>
  <c r="D233" i="14"/>
  <c r="E233" i="14"/>
  <c r="G233" i="14"/>
  <c r="H233" i="14"/>
  <c r="B22" i="6"/>
  <c r="E9" i="6"/>
  <c r="E10" i="6"/>
  <c r="E11" i="6"/>
  <c r="E12" i="6"/>
  <c r="E13" i="6"/>
  <c r="E14" i="6"/>
  <c r="E15" i="6"/>
  <c r="E16" i="6"/>
  <c r="E17" i="6"/>
  <c r="E18" i="6"/>
  <c r="E19" i="6"/>
  <c r="E20" i="6"/>
  <c r="E8" i="6"/>
  <c r="C21" i="6"/>
  <c r="C22" i="6" s="1"/>
  <c r="G21" i="6"/>
  <c r="G22" i="6" s="1"/>
  <c r="D21" i="6"/>
  <c r="D22" i="6" s="1"/>
  <c r="C380" i="15"/>
  <c r="E9" i="11"/>
  <c r="E36" i="7"/>
  <c r="G49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7" i="13"/>
  <c r="J8" i="12"/>
  <c r="H8" i="12"/>
  <c r="C8" i="11" l="1"/>
  <c r="E8" i="11" s="1"/>
  <c r="I21" i="6"/>
  <c r="E21" i="6"/>
  <c r="E22" i="6" s="1"/>
  <c r="I380" i="15"/>
  <c r="J50" i="13"/>
  <c r="G50" i="13"/>
  <c r="E6" i="11"/>
  <c r="I8" i="6"/>
  <c r="F9" i="7"/>
  <c r="C36" i="7"/>
  <c r="D16" i="7" s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8" i="2"/>
  <c r="M45" i="1"/>
  <c r="R22" i="3"/>
  <c r="R10" i="3"/>
  <c r="R11" i="3"/>
  <c r="R12" i="3"/>
  <c r="R13" i="3"/>
  <c r="R14" i="3"/>
  <c r="R15" i="3"/>
  <c r="R16" i="3"/>
  <c r="R17" i="3"/>
  <c r="R18" i="3"/>
  <c r="R19" i="3"/>
  <c r="R20" i="3"/>
  <c r="R21" i="3"/>
  <c r="R9" i="3"/>
  <c r="M44" i="1"/>
  <c r="I22" i="3"/>
  <c r="H22" i="3"/>
  <c r="F56" i="1"/>
  <c r="H56" i="1"/>
  <c r="D56" i="1"/>
  <c r="C56" i="1"/>
  <c r="M54" i="1"/>
  <c r="M55" i="1"/>
  <c r="I22" i="6" l="1"/>
  <c r="C7" i="11" s="1"/>
  <c r="C10" i="11" s="1"/>
  <c r="E7" i="11"/>
  <c r="E10" i="11" s="1"/>
  <c r="F32" i="7"/>
  <c r="F20" i="7"/>
  <c r="D15" i="7"/>
  <c r="D27" i="7"/>
  <c r="F31" i="7"/>
  <c r="F19" i="7"/>
  <c r="D25" i="7"/>
  <c r="D13" i="7"/>
  <c r="F30" i="7"/>
  <c r="F18" i="7"/>
  <c r="D8" i="7"/>
  <c r="D24" i="7"/>
  <c r="D12" i="7"/>
  <c r="F29" i="7"/>
  <c r="F17" i="7"/>
  <c r="D35" i="7"/>
  <c r="D23" i="7"/>
  <c r="D11" i="7"/>
  <c r="F28" i="7"/>
  <c r="F16" i="7"/>
  <c r="D14" i="7"/>
  <c r="D34" i="7"/>
  <c r="D22" i="7"/>
  <c r="D10" i="7"/>
  <c r="F27" i="7"/>
  <c r="F15" i="7"/>
  <c r="D33" i="7"/>
  <c r="D21" i="7"/>
  <c r="D9" i="7"/>
  <c r="F26" i="7"/>
  <c r="F14" i="7"/>
  <c r="D32" i="7"/>
  <c r="D20" i="7"/>
  <c r="F25" i="7"/>
  <c r="F13" i="7"/>
  <c r="D26" i="7"/>
  <c r="D31" i="7"/>
  <c r="D19" i="7"/>
  <c r="F8" i="7"/>
  <c r="F24" i="7"/>
  <c r="F12" i="7"/>
  <c r="D30" i="7"/>
  <c r="D18" i="7"/>
  <c r="F35" i="7"/>
  <c r="F23" i="7"/>
  <c r="F11" i="7"/>
  <c r="D29" i="7"/>
  <c r="D17" i="7"/>
  <c r="F34" i="7"/>
  <c r="F22" i="7"/>
  <c r="F10" i="7"/>
  <c r="D28" i="7"/>
  <c r="F33" i="7"/>
  <c r="F21" i="7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41" i="1"/>
  <c r="M42" i="1"/>
  <c r="M43" i="1"/>
  <c r="M46" i="1"/>
  <c r="M47" i="1"/>
  <c r="M48" i="1"/>
  <c r="M49" i="1"/>
  <c r="M50" i="1"/>
  <c r="M51" i="1"/>
  <c r="M52" i="1"/>
  <c r="M53" i="1"/>
  <c r="M10" i="1"/>
  <c r="M56" i="1" l="1"/>
  <c r="D8" i="11"/>
  <c r="D7" i="11"/>
  <c r="D6" i="11"/>
  <c r="D9" i="11"/>
  <c r="F36" i="7"/>
  <c r="D36" i="7"/>
  <c r="E11" i="20"/>
  <c r="B11" i="20"/>
  <c r="C11" i="21"/>
  <c r="D11" i="21"/>
  <c r="H11" i="21"/>
  <c r="L11" i="21"/>
  <c r="K11" i="21"/>
  <c r="F11" i="21"/>
  <c r="M11" i="21"/>
  <c r="D10" i="11" l="1"/>
</calcChain>
</file>

<file path=xl/sharedStrings.xml><?xml version="1.0" encoding="utf-8"?>
<sst xmlns="http://schemas.openxmlformats.org/spreadsheetml/2006/main" count="2019" uniqueCount="667">
  <si>
    <t xml:space="preserve"> صندوق سرمایه گذاری مختلط با تضمین اصل سرمایه گیتی دماوند</t>
  </si>
  <si>
    <t>مدیر صندوق</t>
  </si>
  <si>
    <t xml:space="preserve">  صندوق سرمایه گذاری مختلط با تضمین اصل سرمایه گیتی دماوند</t>
  </si>
  <si>
    <t xml:space="preserve">صورت وضعیت پرتفوی </t>
  </si>
  <si>
    <t>برای ماه منتهی به 1403/11/30</t>
  </si>
  <si>
    <t>1- سرمایه گذاری ها</t>
  </si>
  <si>
    <t>1-1-سرمایه‌گذاری در سهام و حق تقدم سهام وصندوق‌های سرمایه‌گذاری</t>
  </si>
  <si>
    <t>1403/11/01</t>
  </si>
  <si>
    <t>تغییرات طی دوره</t>
  </si>
  <si>
    <t>1403/11/30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</si>
  <si>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</si>
  <si>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</si>
  <si>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</si>
  <si>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</si>
  <si>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</si>
  <si>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</si>
  <si>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</si>
  <si>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</si>
  <si>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</si>
  <si>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</si>
  <si>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مدیریت نیروگاهی ایرانیان مپنا (ومپنا)</t>
  </si>
  <si>
    <t>کانی کربن طبس (کربن)</t>
  </si>
  <si>
    <t>بانک صادرات ایران (وبصادر)</t>
  </si>
  <si>
    <t>نساجی هدیه البرز مشهد (محتشم)</t>
  </si>
  <si>
    <t>نساجی بابکان (نبابک)</t>
  </si>
  <si>
    <t>بانک سامان (سامان)</t>
  </si>
  <si>
    <t>صبا فولاد خلیج فارس (فصبا)</t>
  </si>
  <si>
    <t>بانک تجارت (وتجارت)</t>
  </si>
  <si>
    <t>پالایش نفت اصفهان (شپنا)</t>
  </si>
  <si>
    <t>ذوب آهن اصفهان (ذوب)</t>
  </si>
  <si>
    <t>ایران خودرو (خودرو)</t>
  </si>
  <si>
    <t>ایمن خودرو شرق (خیمن)</t>
  </si>
  <si>
    <t>سر. تامین اجتماعی (شستا)</t>
  </si>
  <si>
    <t>تامین سرمایه دماوند (تماوند)</t>
  </si>
  <si>
    <t>الیاف مصنوعی (شمواد)</t>
  </si>
  <si>
    <t>صنایع الکترونیک مادیران (الکتروماد)</t>
  </si>
  <si>
    <t>تولید انرژی برق شمس پاسارگاد (شمس)</t>
  </si>
  <si>
    <t>بیمه کوثر (کوثر)</t>
  </si>
  <si>
    <t>نور ایستا پلاستیک (خنور)</t>
  </si>
  <si>
    <t>آهن و فولاد غدیر ایرانیان (فغدیر)</t>
  </si>
  <si>
    <t>فرآورده های غذایی و قند چهارمحال (قچار)</t>
  </si>
  <si>
    <t>دارویی و نهاده های زاگرس دارو (دزاگرس)</t>
  </si>
  <si>
    <t>تامین سرمایه نوین (تنوین)</t>
  </si>
  <si>
    <t>فولاد سیرجان ایرانیان (سیسکو)</t>
  </si>
  <si>
    <t>فولاد مبارکه اصفهان (فولاد)</t>
  </si>
  <si>
    <t>آما (فاما)</t>
  </si>
  <si>
    <t>بانک ملت (وبملت)</t>
  </si>
  <si>
    <t>اخشان خراسان (اخشان)</t>
  </si>
  <si>
    <t>توسعه نیشکر و صنایع جانبی (نیشکر)</t>
  </si>
  <si>
    <t>صنایع ارتباطی آوا (آواک)</t>
  </si>
  <si>
    <t>صنعتی سپاهان (فسپا)</t>
  </si>
  <si>
    <t>پتروشیمی زاگرس (زاگرس)</t>
  </si>
  <si>
    <t>سایپا (خساپا)</t>
  </si>
  <si>
    <t>ملی صنایع مس ایران (فملی)</t>
  </si>
  <si>
    <t>بخشی صنایع سورنا1 (رویین)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</si>
  <si>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</si>
  <si>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</si>
  <si>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</si>
  <si>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</si>
  <si>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</si>
  <si>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</si>
  <si>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</si>
  <si>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>اختیارف ت خودرو-3268-04/05/11 (هخود405)</t>
  </si>
  <si>
    <t>1404/05/11</t>
  </si>
  <si>
    <t>اختیارف ت محتشم-17550-4/11/08 (همحتشم41)</t>
  </si>
  <si>
    <t>1404/11/08</t>
  </si>
  <si>
    <t>اختیارف.ت.الکتروماد-0-041125 (هالکتروماد0411)</t>
  </si>
  <si>
    <t>1404/11/25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</si>
  <si>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</si>
  <si>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</si>
  <si>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</si>
  <si>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</si>
  <si>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</si>
  <si>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</si>
  <si>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</si>
  <si>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</si>
  <si>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قیمت بازار هر ورقه</t>
  </si>
  <si>
    <t>درصد به کل دارایی‌ها</t>
  </si>
  <si>
    <t>صکوک اجاره وکغدیر505-3ماهه18% (صغدیر505)</t>
  </si>
  <si>
    <t>بلی</t>
  </si>
  <si>
    <t>1401/05/18</t>
  </si>
  <si>
    <t>1405/05/18</t>
  </si>
  <si>
    <t>صکوک مرابحه فولاد065-بدون ضامن (صفولا065)</t>
  </si>
  <si>
    <t>1402/05/22</t>
  </si>
  <si>
    <t>1406/05/22</t>
  </si>
  <si>
    <t>صکوک مرابحه اندیمشک07-6ماهه23% (صزاگرس07)</t>
  </si>
  <si>
    <t>1402/10/06</t>
  </si>
  <si>
    <t>1407/10/06</t>
  </si>
  <si>
    <t>مرابحه اتومبیل سازی فردا061023 (فرداموتور06)</t>
  </si>
  <si>
    <t>1402/10/23</t>
  </si>
  <si>
    <t>1406/10/23</t>
  </si>
  <si>
    <t>صکوک اجاره اخابر61-3ماهه23% (صخابر61)</t>
  </si>
  <si>
    <t>1402/11/14</t>
  </si>
  <si>
    <t>1406/11/14</t>
  </si>
  <si>
    <t>صکوک مرابحه فولاژ612-بدون ضامن (صفولا612)</t>
  </si>
  <si>
    <t>1402/12/22</t>
  </si>
  <si>
    <t>1406/12/22</t>
  </si>
  <si>
    <t>اجاره توان آفرین ساز 14070216 (وامین07)</t>
  </si>
  <si>
    <t>1403/02/16</t>
  </si>
  <si>
    <t>1407/02/16</t>
  </si>
  <si>
    <t>صکوک اجاره گل گهر504-3ماهه23% (صگل504)</t>
  </si>
  <si>
    <t>1403/04/18</t>
  </si>
  <si>
    <t>1405/04/18</t>
  </si>
  <si>
    <t>صکوک اجاره گل گهر054-3ماهه23% (صگل054)</t>
  </si>
  <si>
    <t>مرابحه شیشه سازی مینا070516  (کمینا07)</t>
  </si>
  <si>
    <t>1403/05/16</t>
  </si>
  <si>
    <t>1407/05/16</t>
  </si>
  <si>
    <t>مرابحه خمیرمایه رضوی060605 (غمایه06)</t>
  </si>
  <si>
    <t>1403/06/05</t>
  </si>
  <si>
    <t>1406/06/05</t>
  </si>
  <si>
    <t>صکوک اجاره وکغدیر707-بدون ضامن (صغدیر707)</t>
  </si>
  <si>
    <t>1403/07/14</t>
  </si>
  <si>
    <t>1407/07/14</t>
  </si>
  <si>
    <t>مشارکت ش شیراز0602-3ماهه20.5% (مشیر0602)</t>
  </si>
  <si>
    <t>-</t>
  </si>
  <si>
    <t>1402/12/28</t>
  </si>
  <si>
    <t>1406/12/28</t>
  </si>
  <si>
    <t>اختیارخ آساس-40000-14031226 (ضاساس1204)</t>
  </si>
  <si>
    <t>اختیارخ فصبا-2000-14031114 (ضفصبا1111)</t>
  </si>
  <si>
    <t>اختیارخ فصبا-3000-14031114 (ضفصبا1116)</t>
  </si>
  <si>
    <t>اختیارخ فصبا-3400-14031114 (ضفصبا1118)</t>
  </si>
  <si>
    <t>اختیارخ فصبا-4000-14031114 (ضفصبا1121)</t>
  </si>
  <si>
    <t>اختیارخ شستا-1050-1403/11/10 (ضستا1125)</t>
  </si>
  <si>
    <t>اختیارخ شستا-1350-1403/11/10 (ضستا1128)</t>
  </si>
  <si>
    <t>اختیارخ رویین-11000-14031226 (ضرویین1205)</t>
  </si>
  <si>
    <t>اختیارف رویین-12000-14031226 (طرویین1206)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</si>
  <si>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</si>
  <si>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</si>
  <si>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از تاریخ 1403/11/01 تا تاریخ 1403/11/30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</si>
  <si>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</si>
  <si>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</si>
  <si>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</si>
  <si>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</si>
  <si>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</si>
  <si>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اجاره توان آفرین ساز 14070216</t>
  </si>
  <si>
    <t>صکوک مرابحه فولاد065-بدون ضامن</t>
  </si>
  <si>
    <t>صکوک مرابحه اندیمشک07-6ماهه23%</t>
  </si>
  <si>
    <t>صکوک اجاره اخابر61-3ماهه23%</t>
  </si>
  <si>
    <t>مرابحه خمیرمایه رضوی060605</t>
  </si>
  <si>
    <t>صکوک اجاره وکغدیر707-بدون ضامن</t>
  </si>
  <si>
    <t>مرابحه اتومبیل سازی فردا061023</t>
  </si>
  <si>
    <t>صکوک اجاره وکغدیر505-3ماهه18%</t>
  </si>
  <si>
    <t>صکوک مرابحه فولاژ612-بدون ضامن</t>
  </si>
  <si>
    <t xml:space="preserve">مرابحه شیشه سازی مینا070516 </t>
  </si>
  <si>
    <t>مشارکت ش شیراز0602-3ماهه20.5%</t>
  </si>
  <si>
    <t>صکوک اجاره گل گهر054-3ماهه23%</t>
  </si>
  <si>
    <t>صکوک اجاره گل گهر504-3ماهه23%</t>
  </si>
  <si>
    <t>نرخ سود علی الحساب</t>
  </si>
  <si>
    <t>درصد به کل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</si>
  <si>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</si>
  <si>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</si>
  <si>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</si>
  <si>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</si>
  <si>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</si>
  <si>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مبلغ</t>
  </si>
  <si>
    <t>افزایش</t>
  </si>
  <si>
    <t>کاهش</t>
  </si>
  <si>
    <t>پاسارگاد - بلند مدت - 290.303.15703888.2</t>
  </si>
  <si>
    <t>290.303.15703888.2</t>
  </si>
  <si>
    <t>سپرده سرمایه‌گذاری</t>
  </si>
  <si>
    <t>پاسارگاد - بلند مدت - 290.303.15703888.8</t>
  </si>
  <si>
    <t>290.303.15703888.8</t>
  </si>
  <si>
    <t>ملی- کوتاه مدت - 233792791001</t>
  </si>
  <si>
    <t>233792791001</t>
  </si>
  <si>
    <t>کوتاه مدت</t>
  </si>
  <si>
    <t>ملی- بلند مدت - 0423518978006</t>
  </si>
  <si>
    <t>0423518978006</t>
  </si>
  <si>
    <t>پاسارگاد - بلند مدت - 290.303.15703888.3</t>
  </si>
  <si>
    <t>290.303.15703888.3</t>
  </si>
  <si>
    <t>پاسارگاد - بلند مدت - 290.303.15703888.5</t>
  </si>
  <si>
    <t>290.303.15703888.5</t>
  </si>
  <si>
    <t xml:space="preserve">بانک گردشگری- بلند مدت- 110.333.1681546.2 </t>
  </si>
  <si>
    <t>110.333.1681546.2</t>
  </si>
  <si>
    <t>بانک گردشگری- کوتاه مدت- 110.71.1681546.1</t>
  </si>
  <si>
    <t>110.71.1681546.1</t>
  </si>
  <si>
    <t>جاری</t>
  </si>
  <si>
    <t>پاسارگاد - بلند مدت - 290.303.15703888.1</t>
  </si>
  <si>
    <t>290.303.15703888.1</t>
  </si>
  <si>
    <t>ملت- کوتاه مدت- (2277668626)</t>
  </si>
  <si>
    <t>2277668626</t>
  </si>
  <si>
    <t>ملی- بلند مدت - 0423609615003</t>
  </si>
  <si>
    <t>0423609615003</t>
  </si>
  <si>
    <t>ملت - بلند مدت - 2383547043</t>
  </si>
  <si>
    <t>2383547043</t>
  </si>
  <si>
    <t>پاسارگاد - بلند مدت - 290.303.15703888.7</t>
  </si>
  <si>
    <t>290.303.15703888.7</t>
  </si>
  <si>
    <t xml:space="preserve">پاسارگاد - بلند مدت - 290.303.15703888.10	</t>
  </si>
  <si>
    <t>290.303.15703888.10</t>
  </si>
  <si>
    <t>ملت- کوتاه مدت- (9094326565)</t>
  </si>
  <si>
    <t>9094326565</t>
  </si>
  <si>
    <t>بانک گردشگری- بلند مدت- 110.333.1681546.1</t>
  </si>
  <si>
    <t>110.333.1681546.1</t>
  </si>
  <si>
    <t>خاورمیانه - کوتاه مدت - 100710810707076292</t>
  </si>
  <si>
    <t>100710810707076292</t>
  </si>
  <si>
    <t>ملی- بلند مدت - 0423670286006</t>
  </si>
  <si>
    <t>0423670286006</t>
  </si>
  <si>
    <t>شهر- کوتاه مدت - 7001004373139</t>
  </si>
  <si>
    <t>7001004373139</t>
  </si>
  <si>
    <t>پاسارگاد - بلند مدت - 290.303.15703888.6</t>
  </si>
  <si>
    <t>290.303.15703888.6</t>
  </si>
  <si>
    <t>تجارت- کوتاه مدت - 0279007287411</t>
  </si>
  <si>
    <t>0279007287411</t>
  </si>
  <si>
    <t>تجارت- بلند مدت - 0479604618681</t>
  </si>
  <si>
    <t>0479604618681</t>
  </si>
  <si>
    <t xml:space="preserve">پاسارگاد - کوتاه مدت - 290.8100.15703888.1 </t>
  </si>
  <si>
    <t>290.8100.15703888.1</t>
  </si>
  <si>
    <t>پاسارگاد - بلند مدت - 290.303.15703888.4</t>
  </si>
  <si>
    <t>290.303.15703888.4</t>
  </si>
  <si>
    <t>ملت - بلند مدت - ۲۳۸۴۹۳۱۴۶۵</t>
  </si>
  <si>
    <t>2384931465</t>
  </si>
  <si>
    <t>پاسارگاد - بلند مدت - 290.303.15703888.9</t>
  </si>
  <si>
    <t>290.303.15703888.9</t>
  </si>
  <si>
    <t>پاسارگاد - بلند مدت -290.304.15703888.2</t>
  </si>
  <si>
    <t>290.304.15703888.2</t>
  </si>
  <si>
    <t>تجارت- بلند مدت - 479604790444</t>
  </si>
  <si>
    <t>479604790444</t>
  </si>
  <si>
    <t>پاسارگاد - بلند مدت -290.304.15703888.1</t>
  </si>
  <si>
    <t>290.304.15703888.1</t>
  </si>
  <si>
    <t xml:space="preserve"> </t>
  </si>
  <si>
    <t xml:space="preserve">صورت وضعیت درآمدها </t>
  </si>
  <si>
    <t>برای ماه منتهی به  1403/11/30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</si>
  <si>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</si>
  <si>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</si>
  <si>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</si>
  <si>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</si>
  <si>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</si>
  <si>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</si>
  <si>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</si>
  <si>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</si>
  <si>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</si>
  <si>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</si>
  <si>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</si>
  <si>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</si>
  <si>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</si>
  <si>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</si>
  <si>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</si>
  <si>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از 1403/11/01 تا  1403/11/30</t>
  </si>
  <si>
    <t>از ابتدای سال مالی تا 1403/11/30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</si>
  <si>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</si>
  <si>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</si>
  <si>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</si>
  <si>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</si>
  <si>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</si>
  <si>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</si>
  <si>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1403/09/25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</si>
  <si>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</si>
  <si>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</si>
  <si>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</si>
  <si>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</si>
  <si>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1404/02/22</t>
  </si>
  <si>
    <t>23.00</t>
  </si>
  <si>
    <t>1404/01/14</t>
  </si>
  <si>
    <t>1404/02/16</t>
  </si>
  <si>
    <t>1404/01/18</t>
  </si>
  <si>
    <t>1404/02/18</t>
  </si>
  <si>
    <t>18.00</t>
  </si>
  <si>
    <t>1404/04/06</t>
  </si>
  <si>
    <t>1403/12/05</t>
  </si>
  <si>
    <t>1404/01/23</t>
  </si>
  <si>
    <t>1404/02/14</t>
  </si>
  <si>
    <t>1403/12/28</t>
  </si>
  <si>
    <t>20.50</t>
  </si>
  <si>
    <t>1403/12/22</t>
  </si>
  <si>
    <t>1403/11/17</t>
  </si>
  <si>
    <t>1403/11/21</t>
  </si>
  <si>
    <t>1403/11/29</t>
  </si>
  <si>
    <t>1403/08/01</t>
  </si>
  <si>
    <t>1403/11/08</t>
  </si>
  <si>
    <t>1403/11/03</t>
  </si>
  <si>
    <t>1403/11/04</t>
  </si>
  <si>
    <t>1403/08/03</t>
  </si>
  <si>
    <t>1403/11/07</t>
  </si>
  <si>
    <t>1403/09/28</t>
  </si>
  <si>
    <t>1403/11/27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</si>
  <si>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</si>
  <si>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</si>
  <si>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</si>
  <si>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</si>
  <si>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سر. صدر تامین (تاصیکو)</t>
  </si>
  <si>
    <t>بیمه اتکایی ایران معین (معین)</t>
  </si>
  <si>
    <t>سر. توسعه و عمران استان کرمان (کرمان)</t>
  </si>
  <si>
    <t>گسترش نفت و گاز پارسیان (پارسان)</t>
  </si>
  <si>
    <t>بین المللی توسعه صنایع و معادن غدیر (وکغدیر)</t>
  </si>
  <si>
    <t>بیمه پارسیان (پارسیان)</t>
  </si>
  <si>
    <t>داده گستر عصر نوین - های وب (های وب)</t>
  </si>
  <si>
    <t>فولاد خوزستان (فخوز)</t>
  </si>
  <si>
    <t>بهار رز عالیس چناران (عالیس)</t>
  </si>
  <si>
    <t>گسترش سوخت سبز زاگرس (شگستر)</t>
  </si>
  <si>
    <t>سر. سپه (وسپه)</t>
  </si>
  <si>
    <t>سر. مالی سپهر صادرات (وسپهر)</t>
  </si>
  <si>
    <t>ایران یاسا (پاسا)</t>
  </si>
  <si>
    <t>بیمه البرز (البرز)</t>
  </si>
  <si>
    <t>ارتباطات سیار (همراه)</t>
  </si>
  <si>
    <t>سر. نیرو (ونیرو)</t>
  </si>
  <si>
    <t>تولیدی برنا باطری (خبرنا)</t>
  </si>
  <si>
    <t>توسعه سرمایه و صنعت غدیر (سغدیر)</t>
  </si>
  <si>
    <t>دانش بنیان پویا نیرو (بپویا)</t>
  </si>
  <si>
    <t>سهامی اهرمی شتاب آگاه (شتاب)</t>
  </si>
  <si>
    <t>گواهی شمش طلا (شمش طلا)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</si>
  <si>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</si>
  <si>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</si>
  <si>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</si>
  <si>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</si>
  <si>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</si>
  <si>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</si>
  <si>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</si>
  <si>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</si>
  <si>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</si>
  <si>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</si>
  <si>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</si>
  <si>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</si>
  <si>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</si>
  <si>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</si>
  <si>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</si>
  <si>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</si>
  <si>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کارمزد ابطال واحدهای سرمایه گذاری</t>
  </si>
  <si>
    <t>تعدیل کارمزد کارگزاری</t>
  </si>
  <si>
    <t>درآمد کارمزد ثابت جبران اصل مبلغ سرمایه گذاری</t>
  </si>
  <si>
    <t xml:space="preserve">2-1-سرمایه‌گذاری در صندوق های سرمایه گذاری </t>
  </si>
  <si>
    <t>بخشی صنایع سورنا (رویین)</t>
  </si>
  <si>
    <t>(ضاساس1004)</t>
  </si>
  <si>
    <t>(ضاساس1005)</t>
  </si>
  <si>
    <t>(ضستا8026)</t>
  </si>
  <si>
    <t>(ضستا8027)</t>
  </si>
  <si>
    <t>(ضستا8023)</t>
  </si>
  <si>
    <t>(ضستا8024)</t>
  </si>
  <si>
    <t>(ضستا8025)</t>
  </si>
  <si>
    <t>(ضسپا8060)</t>
  </si>
  <si>
    <t>(ضسپا8063)</t>
  </si>
  <si>
    <t>(ضسپا8064)</t>
  </si>
  <si>
    <t>(ضسپا8065)</t>
  </si>
  <si>
    <t>(ضسپا8066)</t>
  </si>
  <si>
    <t>(ضخود8032)</t>
  </si>
  <si>
    <t>(ضخود8034)</t>
  </si>
  <si>
    <t>(ضخود9024)</t>
  </si>
  <si>
    <t>(ضخود9025)</t>
  </si>
  <si>
    <t>(ضخود9026)</t>
  </si>
  <si>
    <t>(ضخود9027)</t>
  </si>
  <si>
    <t>(ضخود9028)</t>
  </si>
  <si>
    <t>(ضخود9029)</t>
  </si>
  <si>
    <t>(ضخود9030)</t>
  </si>
  <si>
    <t>(طخود9025)</t>
  </si>
  <si>
    <t>(طخود9026)</t>
  </si>
  <si>
    <t>(ضجار8004)</t>
  </si>
  <si>
    <t>(ضجار8005)</t>
  </si>
  <si>
    <t>(ضستا9022)</t>
  </si>
  <si>
    <t>(ضستا9023)</t>
  </si>
  <si>
    <t>(ضستا9025)</t>
  </si>
  <si>
    <t>(ضستا9026)</t>
  </si>
  <si>
    <t>(ضستا9027)</t>
  </si>
  <si>
    <t>(ضستا9028)</t>
  </si>
  <si>
    <t>(ضستا9029)</t>
  </si>
  <si>
    <t>(ضتوان1006)</t>
  </si>
  <si>
    <t>(ضتوان1007)</t>
  </si>
  <si>
    <t>(ضرویین1002)</t>
  </si>
  <si>
    <t>(ضرویین1003)</t>
  </si>
  <si>
    <t>(ضرویین1004)</t>
  </si>
  <si>
    <t>(ضرویین1005)</t>
  </si>
  <si>
    <t>(ضسپا9003)</t>
  </si>
  <si>
    <t>(ضسپا9004)</t>
  </si>
  <si>
    <t>(ضسپا9005)</t>
  </si>
  <si>
    <t>(ضتاب8015)</t>
  </si>
  <si>
    <t>(ضتاب8016)</t>
  </si>
  <si>
    <t>(ضتاب8017)</t>
  </si>
  <si>
    <t>(ضهرم9004)</t>
  </si>
  <si>
    <t>(ضهرم9005)</t>
  </si>
  <si>
    <t>(ضستا1033)</t>
  </si>
  <si>
    <t>(ضستا1034)</t>
  </si>
  <si>
    <t>(ضستا1035)</t>
  </si>
  <si>
    <t>(ضستا1036)</t>
  </si>
  <si>
    <t>(ضستا1037)</t>
  </si>
  <si>
    <t>(ضستا1038)</t>
  </si>
  <si>
    <t>(ضستا1039)</t>
  </si>
  <si>
    <t>(ضستا1040)</t>
  </si>
  <si>
    <t>(ضستا1041)</t>
  </si>
  <si>
    <t>(ضستا1042)</t>
  </si>
  <si>
    <t>(طستا1037)</t>
  </si>
  <si>
    <t>(ضاساس804)</t>
  </si>
  <si>
    <t>(ضاساس1204)</t>
  </si>
  <si>
    <t>(ضاساس1205)</t>
  </si>
  <si>
    <t>(ضخود1082)</t>
  </si>
  <si>
    <t>(ضخود1083)</t>
  </si>
  <si>
    <t>(ضخود1084)</t>
  </si>
  <si>
    <t>(ضخود1085)</t>
  </si>
  <si>
    <t>(ضخود1086)</t>
  </si>
  <si>
    <t>(ضخود1087)</t>
  </si>
  <si>
    <t>(ضخود1088)</t>
  </si>
  <si>
    <t>(ضخود1089)</t>
  </si>
  <si>
    <t>(ضخود1090)</t>
  </si>
  <si>
    <t>(ضخود1091)</t>
  </si>
  <si>
    <t>(طخود1085)</t>
  </si>
  <si>
    <t>(طخود1086)</t>
  </si>
  <si>
    <t>(طخود1087)</t>
  </si>
  <si>
    <t>(طخود1088)</t>
  </si>
  <si>
    <t>(ضملی9016)</t>
  </si>
  <si>
    <t>(ضصاد9020)</t>
  </si>
  <si>
    <t>(ضصاد9022)</t>
  </si>
  <si>
    <t>(ضصاد9023)</t>
  </si>
  <si>
    <t>(ضذوب9011)</t>
  </si>
  <si>
    <t>(ضذوب9012)</t>
  </si>
  <si>
    <t>(ضذوب9013)</t>
  </si>
  <si>
    <t>(ضذوب9014)</t>
  </si>
  <si>
    <t>(ضملت9011)</t>
  </si>
  <si>
    <t>(ضملت9013)</t>
  </si>
  <si>
    <t>(ضملت9016)</t>
  </si>
  <si>
    <t>(ضملت9017)</t>
  </si>
  <si>
    <t>(ضملت9018)</t>
  </si>
  <si>
    <t>(ضملت9019)</t>
  </si>
  <si>
    <t>(ضملت9020)</t>
  </si>
  <si>
    <t>(ضملت9021)</t>
  </si>
  <si>
    <t>(ضملت9023)</t>
  </si>
  <si>
    <t>(ضسپا1023)</t>
  </si>
  <si>
    <t>(ضسپا1024)</t>
  </si>
  <si>
    <t>(ضسپا1025)</t>
  </si>
  <si>
    <t>(ضسپا1026)</t>
  </si>
  <si>
    <t>(ضسپا1027)</t>
  </si>
  <si>
    <t>(ضفصبا1111)</t>
  </si>
  <si>
    <t>(ضفصبا1116)</t>
  </si>
  <si>
    <t>(ضفصبا1118)</t>
  </si>
  <si>
    <t>(ضفصبا1121)</t>
  </si>
  <si>
    <t>(ضفصبا905)</t>
  </si>
  <si>
    <t>(ضفصبا906)</t>
  </si>
  <si>
    <t>(ضفصبا907)</t>
  </si>
  <si>
    <t>(ضفصبا908)</t>
  </si>
  <si>
    <t>(ضفلا9016)</t>
  </si>
  <si>
    <t>(ضفلا9017)</t>
  </si>
  <si>
    <t>(ضفلا9018)</t>
  </si>
  <si>
    <t>(ضتاب9005)</t>
  </si>
  <si>
    <t>(ضتاب9006)</t>
  </si>
  <si>
    <t>(ضتاب1005)</t>
  </si>
  <si>
    <t>(ضتاب1006)</t>
  </si>
  <si>
    <t>(ضتاب1007)</t>
  </si>
  <si>
    <t>(ضتاب1009)</t>
  </si>
  <si>
    <t>(ضخود1129)</t>
  </si>
  <si>
    <t>(ضخود1130)</t>
  </si>
  <si>
    <t>(ضخود1131)</t>
  </si>
  <si>
    <t>(ضخود1132)</t>
  </si>
  <si>
    <t>(ضخود1133)</t>
  </si>
  <si>
    <t>(ضخود1134)</t>
  </si>
  <si>
    <t>(ضخود1135)</t>
  </si>
  <si>
    <t>(ضخود1136)</t>
  </si>
  <si>
    <t>(ضخود1137)</t>
  </si>
  <si>
    <t>(ضخود1138)</t>
  </si>
  <si>
    <t>(ضخود1139)</t>
  </si>
  <si>
    <t>(ضخود1140)</t>
  </si>
  <si>
    <t>(ضستا1120)</t>
  </si>
  <si>
    <t>(ضستا1124)</t>
  </si>
  <si>
    <t>(ضستا1125)</t>
  </si>
  <si>
    <t>(ضستا1126)</t>
  </si>
  <si>
    <t>(ضستا1127)</t>
  </si>
  <si>
    <t>(ضستا1128)</t>
  </si>
  <si>
    <t>(ضستا1129)</t>
  </si>
  <si>
    <t>(ضستا1130)</t>
  </si>
  <si>
    <t>(ضستا1131)</t>
  </si>
  <si>
    <t>(ضشنا1070)</t>
  </si>
  <si>
    <t>(ضجار1056)</t>
  </si>
  <si>
    <t>(ضجار1057)</t>
  </si>
  <si>
    <t>(ضجار1058)</t>
  </si>
  <si>
    <t>(ضجار1059)</t>
  </si>
  <si>
    <t>(ضجار1060)</t>
  </si>
  <si>
    <t>(ضجار1061)</t>
  </si>
  <si>
    <t>(ضجار1062)</t>
  </si>
  <si>
    <t>(ضجار1063)</t>
  </si>
  <si>
    <t>(ضجار1064)</t>
  </si>
  <si>
    <t>(ضرویین1205)</t>
  </si>
  <si>
    <t>(طرویین1206)</t>
  </si>
  <si>
    <t>(ضسپا1125)</t>
  </si>
  <si>
    <t>(ضسپا1126)</t>
  </si>
  <si>
    <t>(ضملی1191)</t>
  </si>
  <si>
    <t>(ضملی1194)</t>
  </si>
  <si>
    <t>(ضملی1195)</t>
  </si>
  <si>
    <t>(ضخود1226)</t>
  </si>
  <si>
    <t>(ضخود1227)</t>
  </si>
  <si>
    <t>(ضخود1228)</t>
  </si>
  <si>
    <t>(ضخود1229)</t>
  </si>
  <si>
    <t>(ضخود1230)</t>
  </si>
  <si>
    <t>(ضخود1231)</t>
  </si>
  <si>
    <t>(ضخود1232)</t>
  </si>
  <si>
    <t>(ضخود1233)</t>
  </si>
  <si>
    <t>(ضخود1234)</t>
  </si>
  <si>
    <t>(ضخود1235)</t>
  </si>
  <si>
    <t>(ضخود1236)</t>
  </si>
  <si>
    <t>(ضخود1237)</t>
  </si>
  <si>
    <t>(ضخود1238)</t>
  </si>
  <si>
    <t>(ضستا1223)</t>
  </si>
  <si>
    <t>(ضستا1224)</t>
  </si>
  <si>
    <t>(ضستا1225)</t>
  </si>
  <si>
    <t>(ضستا1226)</t>
  </si>
  <si>
    <t>(ضستا1227)</t>
  </si>
  <si>
    <t>(ضستا1228)</t>
  </si>
  <si>
    <t>(ضستا1229)</t>
  </si>
  <si>
    <t>(ضستا1230)</t>
  </si>
  <si>
    <t>(ضستا1231)</t>
  </si>
  <si>
    <t>(ضستا1232)</t>
  </si>
  <si>
    <t>(ضصاد1148)</t>
  </si>
  <si>
    <t>(ضصاد1154)</t>
  </si>
  <si>
    <t>(ضصاد1155)</t>
  </si>
  <si>
    <t>(ضصاد1157)</t>
  </si>
  <si>
    <t>(ضصاد1158)</t>
  </si>
  <si>
    <t>(ضصاد1159)</t>
  </si>
  <si>
    <t>(ضصاد1160)</t>
  </si>
  <si>
    <t>(ضفلا1204)</t>
  </si>
  <si>
    <t>(ضفلا1207)</t>
  </si>
  <si>
    <t>(ضفلا1208)</t>
  </si>
  <si>
    <t>(ضفلا1209)</t>
  </si>
  <si>
    <t>(ضفلا1210)</t>
  </si>
  <si>
    <t>(ضفلا1211)</t>
  </si>
  <si>
    <t>(ضذوب1127)</t>
  </si>
  <si>
    <t>(ضذوب1128)</t>
  </si>
  <si>
    <t>(ضذوب1129)</t>
  </si>
  <si>
    <t>(ضذوب1130)</t>
  </si>
  <si>
    <t>(ضذوب1131)</t>
  </si>
  <si>
    <t>(ضذوب1132)</t>
  </si>
  <si>
    <t>(ضذوب1133)</t>
  </si>
  <si>
    <t>(ضذوب1134)</t>
  </si>
  <si>
    <t>(ضملت1167)</t>
  </si>
  <si>
    <t>(ضملت1168)</t>
  </si>
  <si>
    <t>(ضملت1169)</t>
  </si>
  <si>
    <t>(ضملت1170)</t>
  </si>
  <si>
    <t>(ضملت1171)</t>
  </si>
  <si>
    <t>(ضملت1172)</t>
  </si>
  <si>
    <t>(ضملت1173)</t>
  </si>
  <si>
    <t>(ضملت1174)</t>
  </si>
  <si>
    <t>(ضملت1175)</t>
  </si>
  <si>
    <t>(ضسپا1235)</t>
  </si>
  <si>
    <t>(ضسپا1236)</t>
  </si>
  <si>
    <t>(ضسپا1237)</t>
  </si>
  <si>
    <t>(ضسپا1238)</t>
  </si>
  <si>
    <t>(ضسپا1239)</t>
  </si>
  <si>
    <t>(ضسپا1240)</t>
  </si>
  <si>
    <t>(ضخود0126)</t>
  </si>
  <si>
    <t>(ضخود0130)</t>
  </si>
  <si>
    <t>(ضخود0131)</t>
  </si>
  <si>
    <t>(ضخود0132)</t>
  </si>
  <si>
    <t>(ضخود0133)</t>
  </si>
  <si>
    <t>(ضخود0134)</t>
  </si>
  <si>
    <t>(ضخود0135)</t>
  </si>
  <si>
    <t>(ضخود0136)</t>
  </si>
  <si>
    <t>(ضخود0137)</t>
  </si>
  <si>
    <t>(ضخود0138)</t>
  </si>
  <si>
    <t>(ضشنا1219)</t>
  </si>
  <si>
    <t>(ضشنا1222)</t>
  </si>
  <si>
    <t>(ضستا0120)</t>
  </si>
  <si>
    <t>(ضستا0123)</t>
  </si>
  <si>
    <t>(ضستا0124)</t>
  </si>
  <si>
    <t>(ضستا0125)</t>
  </si>
  <si>
    <t>(ضستا0126)</t>
  </si>
  <si>
    <t>(ضستا0127)</t>
  </si>
  <si>
    <t>(ضستا0128)</t>
  </si>
  <si>
    <t>(ضستا0129)</t>
  </si>
  <si>
    <t>(ضجار1220)</t>
  </si>
  <si>
    <t>(ضجار1221)</t>
  </si>
  <si>
    <t>(ضجار1222)</t>
  </si>
  <si>
    <t>(ضجار1223)</t>
  </si>
  <si>
    <t>(ضجار1224)</t>
  </si>
  <si>
    <t>(ضخود2055)</t>
  </si>
  <si>
    <t>(ضخود2056)</t>
  </si>
  <si>
    <t>(ضخود2057)</t>
  </si>
  <si>
    <t>(ضخود2058)</t>
  </si>
  <si>
    <t>(ضخود2061)</t>
  </si>
  <si>
    <t>(ضخود0139)</t>
  </si>
  <si>
    <t>(ضخود0140)</t>
  </si>
  <si>
    <t>(ضستا2037)</t>
  </si>
  <si>
    <t>(ضستا2038)</t>
  </si>
  <si>
    <t>(ضستا2039)</t>
  </si>
  <si>
    <t>(ضستا2040)</t>
  </si>
  <si>
    <t>(ضستا2041)</t>
  </si>
  <si>
    <t>(ضستا2045)</t>
  </si>
  <si>
    <t>(ضذوب1003)</t>
  </si>
  <si>
    <t>(ضذوب1200)</t>
  </si>
  <si>
    <t>(ضذوب1202)</t>
  </si>
  <si>
    <t>(ضذوب1203)</t>
  </si>
  <si>
    <t>(ضذوب1204)</t>
  </si>
  <si>
    <t>(ضملت1176)</t>
  </si>
  <si>
    <t>(ضملت1177)</t>
  </si>
  <si>
    <t>(ضذوب0111)</t>
  </si>
  <si>
    <t>(ضذوب0113)</t>
  </si>
  <si>
    <t>(ضذوب0114)</t>
  </si>
  <si>
    <t>(ضذوب0115)</t>
  </si>
  <si>
    <t>(ضملت0111)</t>
  </si>
  <si>
    <t>(ضملت0112)</t>
  </si>
  <si>
    <t>(ضملت0113)</t>
  </si>
  <si>
    <t>(ضملت0114)</t>
  </si>
  <si>
    <t>(ضملت0115)</t>
  </si>
  <si>
    <t>(ضملت0116)</t>
  </si>
  <si>
    <t>(ضملت0117)</t>
  </si>
  <si>
    <t>(ضملت0118)</t>
  </si>
  <si>
    <t>(ضخود3092)</t>
  </si>
  <si>
    <t>(ضخود3093)</t>
  </si>
  <si>
    <t>(ضخود3094)</t>
  </si>
  <si>
    <t>(ضخود3095)</t>
  </si>
  <si>
    <t>(ضخود1239)</t>
  </si>
  <si>
    <t>(ضخود1240)</t>
  </si>
  <si>
    <t>(ضستا3024)</t>
  </si>
  <si>
    <t>(ضستا3026)</t>
  </si>
  <si>
    <t>(ضستا3027)</t>
  </si>
  <si>
    <t>(ضستا3028)</t>
  </si>
  <si>
    <t>(ضستا3029)</t>
  </si>
  <si>
    <t>(ضجار2052)</t>
  </si>
  <si>
    <t>(ضذوب2002)</t>
  </si>
  <si>
    <t>(ضذوب2003)</t>
  </si>
  <si>
    <t>(ضذوب2004)</t>
  </si>
  <si>
    <t>(ضذوب2005)</t>
  </si>
  <si>
    <t>(ضذوب2006)</t>
  </si>
  <si>
    <t>(ضستا4023)</t>
  </si>
  <si>
    <t>(ضستا4025)</t>
  </si>
  <si>
    <t>(ضستا4026)</t>
  </si>
  <si>
    <t>(ضذوب3038)</t>
  </si>
  <si>
    <t>(ضذوب3039)</t>
  </si>
  <si>
    <t>(ضملت3044)</t>
  </si>
  <si>
    <t>(ضملت3045)</t>
  </si>
  <si>
    <t>(ضملت3046)</t>
  </si>
  <si>
    <t>(ضملت3047)</t>
  </si>
  <si>
    <t>(ضملت3048)</t>
  </si>
  <si>
    <t>(ضملت3049)</t>
  </si>
  <si>
    <t>(ضملت3050)</t>
  </si>
  <si>
    <t>(ضملت3051)</t>
  </si>
  <si>
    <t>1403/11/16</t>
  </si>
  <si>
    <t>1403/11/14</t>
  </si>
  <si>
    <t>1406/11/21</t>
  </si>
  <si>
    <t>1406/11/17</t>
  </si>
  <si>
    <t>1406/11/30</t>
  </si>
  <si>
    <t>1406/11/01</t>
  </si>
  <si>
    <t>1406/11/29</t>
  </si>
  <si>
    <t>1406/08/01</t>
  </si>
  <si>
    <t>1406/11/08</t>
  </si>
  <si>
    <t>1406/11/03</t>
  </si>
  <si>
    <t>1406/11/04</t>
  </si>
  <si>
    <t>1406/08/03</t>
  </si>
  <si>
    <t>1406/11/07</t>
  </si>
  <si>
    <t>1406/09/28</t>
  </si>
  <si>
    <t>1406/11/27</t>
  </si>
  <si>
    <t>1406/11/16</t>
  </si>
  <si>
    <t>(GBAB03C470)</t>
  </si>
  <si>
    <t xml:space="preserve"> 110.333.1681546.1</t>
  </si>
  <si>
    <t xml:space="preserve"> 290.303.15703888.2</t>
  </si>
  <si>
    <t xml:space="preserve"> 290.303.15703888.5</t>
  </si>
  <si>
    <t xml:space="preserve"> 290.303.15703888.10</t>
  </si>
  <si>
    <t>‫برای ماه منتهی به 1403/11/30</t>
  </si>
  <si>
    <t>جزئیات قراردادهای خرید و نگهداری اوراق بهادار با درآمد ثابت</t>
  </si>
  <si>
    <t>طرف معامله</t>
  </si>
  <si>
    <t>نوع وابستگی</t>
  </si>
  <si>
    <t>نام ورقه بهادار</t>
  </si>
  <si>
    <t>تعداد اوراق</t>
  </si>
  <si>
    <t>بهای تمام شده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</si>
  <si>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</si>
  <si>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</si>
  <si>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</si>
  <si>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t>تأمین سرمایه دماوند</t>
  </si>
  <si>
    <t>صکوک اجاره گل گهر054-3ماهه23%25 (صگل054)</t>
  </si>
  <si>
    <t>مشارکت ش شیراز0602-3ماهه20.5%25 (مشیر0602)</t>
  </si>
  <si>
    <t>صکوک اجاره اخابر61-3ماهه23%25 (صخابر61)</t>
  </si>
  <si>
    <t>صکوک اجاره وکغدیر505-3ماهه18%25 (صغدیر505)</t>
  </si>
  <si>
    <t>صکوک اجاره گل گهر504-3ماهه23%25 (صگل504)</t>
  </si>
  <si>
    <t>صکوک مرابحه اندیمشک07-6ماهه23%25 (صزاگرس07)</t>
  </si>
  <si>
    <t>38/4625</t>
  </si>
  <si>
    <t>39/8</t>
  </si>
  <si>
    <t>41/8</t>
  </si>
  <si>
    <t>36</t>
  </si>
  <si>
    <t>35</t>
  </si>
  <si>
    <t>40</t>
  </si>
  <si>
    <t>32/5</t>
  </si>
  <si>
    <t>32</t>
  </si>
  <si>
    <t>23/5</t>
  </si>
  <si>
    <t>38/5</t>
  </si>
  <si>
    <t>29</t>
  </si>
  <si>
    <t>31/4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</si>
</sst>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,##0;\(#,##0\);"/>
    <numFmt numFmtId="166" formatCode="#,##0.00;\(#,##0.00\);"/>
    <numFmt numFmtId="167" formatCode="_(* #,##0_);_(* \(#,##0\);_(* &quot;-&quot;??_);_(@_)"/>
    <numFmt numFmtId="168" formatCode="#,##0.0_);\(#,##0.0\)"/>
    <numFmt numFmtId="169" formatCode="#,##0_-;\(#,##0\)"/>
  </numFmts>
  <fonts count="30">
    <font>
      <sz val="11"/>
      <color theme="1"/>
      <name val="B Nazanin"/>
      <family val="2"/>
      <scheme val="minor"/>
    </font>
    <font>
      <sz val="11"/>
      <color theme="1"/>
      <name val="B Nazanin"/>
      <charset val="178"/>
    </font>
    <font>
      <sz val="20"/>
      <color theme="1"/>
      <name val="B Nazanin"/>
      <charset val="178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2"/>
      <color rgb="FF0062AC"/>
      <name val="B Nazanin"/>
      <charset val="178"/>
    </font>
    <font>
      <sz val="8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rgb="FF0062AC"/>
      <name val="B Nazanin"/>
      <charset val="178"/>
    </font>
    <font>
      <sz val="11"/>
      <color theme="1"/>
      <name val="B Nazanin"/>
      <charset val="178"/>
    </font>
    <font>
      <b/>
      <sz val="10"/>
      <color rgb="FF0062AC"/>
      <name val="B Nazanin"/>
      <charset val="178"/>
    </font>
    <font>
      <i/>
      <sz val="8"/>
      <color theme="1"/>
      <name val="B Nazanin"/>
      <charset val="178"/>
    </font>
    <font>
      <i/>
      <sz val="10"/>
      <color theme="1"/>
      <name val="B Nazanin"/>
      <charset val="178"/>
    </font>
    <font>
      <sz val="8"/>
      <name val="B Nazanin"/>
      <family val="2"/>
      <scheme val="minor"/>
    </font>
    <font>
      <sz val="11"/>
      <color theme="1"/>
      <name val="B Nazanin"/>
      <family val="2"/>
      <scheme val="minor"/>
    </font>
    <font>
      <sz val="12"/>
      <color theme="1"/>
      <name val="B Nazanin"/>
      <charset val="178"/>
    </font>
    <font>
      <b/>
      <u/>
      <sz val="12"/>
      <color theme="1"/>
      <name val="B Nazanin"/>
      <charset val="178"/>
    </font>
    <font>
      <sz val="12"/>
      <color rgb="FF000000"/>
      <name val="B Nazanin"/>
      <charset val="178"/>
    </font>
    <font>
      <b/>
      <sz val="12"/>
      <color theme="1"/>
      <name val="B Nazanin"/>
      <charset val="178"/>
      <scheme val="minor"/>
    </font>
    <font>
      <sz val="12"/>
      <color theme="1"/>
      <name val="B Nazanin"/>
      <charset val="178"/>
      <scheme val="minor"/>
    </font>
    <font>
      <sz val="12"/>
      <color rgb="FF0062AC"/>
      <name val="B Nazanin"/>
      <charset val="178"/>
      <scheme val="minor"/>
    </font>
    <font>
      <sz val="12"/>
      <color rgb="FF000000"/>
      <name val="B Nazanin"/>
      <charset val="178"/>
      <scheme val="minor"/>
    </font>
    <font>
      <b/>
      <sz val="9"/>
      <color rgb="FFD42020"/>
      <name val="IranSansFaNum"/>
    </font>
    <font>
      <sz val="12"/>
      <name val="B Nazanin"/>
      <charset val="178"/>
    </font>
    <font>
      <sz val="10"/>
      <name val="B Nazanin"/>
      <charset val="178"/>
    </font>
    <font>
      <b/>
      <u/>
      <sz val="16"/>
      <name val="B Nazanin"/>
      <charset val="178"/>
    </font>
    <font>
      <sz val="11"/>
      <color indexed="8"/>
      <name val="B Nazanin"/>
      <family val="2"/>
      <scheme val="minor"/>
    </font>
    <font>
      <b/>
      <sz val="12"/>
      <name val="B Nazanin"/>
      <charset val="178"/>
    </font>
    <font>
      <b/>
      <sz val="10"/>
      <color theme="1"/>
      <name val="B Zar"/>
      <charset val="178"/>
    </font>
    <font>
      <sz val="11"/>
      <color indexed="8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 readingOrder="2"/>
    </xf>
    <xf numFmtId="166" fontId="6" fillId="0" borderId="0" xfId="0" applyNumberFormat="1" applyFont="1" applyAlignment="1">
      <alignment horizontal="center" vertical="center" readingOrder="2"/>
    </xf>
    <xf numFmtId="0" fontId="6" fillId="0" borderId="0" xfId="0" applyFont="1" applyAlignment="1">
      <alignment horizontal="center" vertical="center" wrapText="1" readingOrder="2"/>
    </xf>
    <xf numFmtId="0" fontId="4" fillId="0" borderId="0" xfId="0" applyFont="1" applyAlignment="1">
      <alignment horizontal="center" vertical="center" wrapText="1" readingOrder="2"/>
    </xf>
    <xf numFmtId="0" fontId="4" fillId="0" borderId="0" xfId="0" applyFont="1" applyAlignment="1">
      <alignment horizontal="center" vertical="center" readingOrder="2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readingOrder="2"/>
    </xf>
    <xf numFmtId="0" fontId="9" fillId="0" borderId="0" xfId="0" applyFont="1"/>
    <xf numFmtId="166" fontId="11" fillId="0" borderId="0" xfId="0" applyNumberFormat="1" applyFont="1" applyAlignment="1">
      <alignment horizontal="center" vertical="center" wrapText="1" readingOrder="2"/>
    </xf>
    <xf numFmtId="166" fontId="11" fillId="0" borderId="0" xfId="0" applyNumberFormat="1" applyFont="1" applyAlignment="1">
      <alignment horizontal="center" vertical="center" readingOrder="2"/>
    </xf>
    <xf numFmtId="0" fontId="12" fillId="0" borderId="0" xfId="0" applyFont="1" applyAlignment="1">
      <alignment horizontal="center" vertical="center" wrapText="1" readingOrder="2"/>
    </xf>
    <xf numFmtId="0" fontId="12" fillId="0" borderId="0" xfId="0" applyFont="1" applyAlignment="1">
      <alignment horizontal="center" vertical="center" readingOrder="2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readingOrder="2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37" fontId="15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readingOrder="2"/>
    </xf>
    <xf numFmtId="0" fontId="15" fillId="0" borderId="2" xfId="0" applyFont="1" applyBorder="1" applyAlignment="1">
      <alignment horizontal="center" vertical="center"/>
    </xf>
    <xf numFmtId="39" fontId="15" fillId="0" borderId="0" xfId="0" applyNumberFormat="1" applyFont="1" applyAlignment="1">
      <alignment horizontal="center" vertical="center"/>
    </xf>
    <xf numFmtId="3" fontId="4" fillId="0" borderId="0" xfId="0" applyNumberFormat="1" applyFont="1"/>
    <xf numFmtId="37" fontId="4" fillId="0" borderId="0" xfId="0" applyNumberFormat="1" applyFont="1" applyAlignment="1">
      <alignment vertical="center"/>
    </xf>
    <xf numFmtId="37" fontId="15" fillId="0" borderId="7" xfId="0" applyNumberFormat="1" applyFont="1" applyBorder="1" applyAlignment="1">
      <alignment horizontal="center" vertical="center"/>
    </xf>
    <xf numFmtId="39" fontId="15" fillId="0" borderId="7" xfId="0" applyNumberFormat="1" applyFont="1" applyBorder="1" applyAlignment="1">
      <alignment horizontal="center" vertical="center"/>
    </xf>
    <xf numFmtId="37" fontId="4" fillId="0" borderId="0" xfId="0" applyNumberFormat="1" applyFont="1"/>
    <xf numFmtId="3" fontId="4" fillId="0" borderId="0" xfId="0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2" fontId="15" fillId="0" borderId="7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right" vertical="center" readingOrder="2"/>
    </xf>
    <xf numFmtId="0" fontId="15" fillId="0" borderId="0" xfId="0" applyFont="1" applyAlignment="1">
      <alignment horizontal="right" vertical="center" readingOrder="2"/>
    </xf>
    <xf numFmtId="166" fontId="15" fillId="0" borderId="0" xfId="0" applyNumberFormat="1" applyFont="1" applyAlignment="1">
      <alignment horizontal="center" vertical="center" readingOrder="2"/>
    </xf>
    <xf numFmtId="165" fontId="15" fillId="0" borderId="0" xfId="0" applyNumberFormat="1" applyFont="1" applyAlignment="1">
      <alignment horizontal="center" vertical="center" readingOrder="2"/>
    </xf>
    <xf numFmtId="166" fontId="15" fillId="0" borderId="7" xfId="0" applyNumberFormat="1" applyFont="1" applyBorder="1" applyAlignment="1">
      <alignment horizontal="center" vertical="center" readingOrder="2"/>
    </xf>
    <xf numFmtId="165" fontId="15" fillId="0" borderId="7" xfId="0" applyNumberFormat="1" applyFont="1" applyBorder="1" applyAlignment="1">
      <alignment horizontal="center" vertical="center" readingOrder="2"/>
    </xf>
    <xf numFmtId="0" fontId="15" fillId="0" borderId="0" xfId="0" applyFont="1" applyAlignment="1">
      <alignment vertical="center"/>
    </xf>
    <xf numFmtId="0" fontId="15" fillId="0" borderId="0" xfId="0" applyFont="1"/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readingOrder="2"/>
    </xf>
    <xf numFmtId="0" fontId="15" fillId="0" borderId="4" xfId="0" applyFont="1" applyBorder="1" applyAlignment="1">
      <alignment horizontal="center" vertical="center" readingOrder="2"/>
    </xf>
    <xf numFmtId="0" fontId="15" fillId="0" borderId="5" xfId="0" applyFont="1" applyBorder="1" applyAlignment="1">
      <alignment horizontal="center" vertical="center" readingOrder="2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readingOrder="2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right" vertical="center" readingOrder="1"/>
    </xf>
    <xf numFmtId="49" fontId="15" fillId="0" borderId="0" xfId="0" applyNumberFormat="1" applyFont="1" applyAlignment="1">
      <alignment horizontal="right" vertical="center" readingOrder="2"/>
    </xf>
    <xf numFmtId="166" fontId="8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166" fontId="19" fillId="0" borderId="0" xfId="0" applyNumberFormat="1" applyFont="1" applyAlignment="1">
      <alignment horizontal="center" vertical="center"/>
    </xf>
    <xf numFmtId="166" fontId="21" fillId="0" borderId="0" xfId="0" applyNumberFormat="1" applyFont="1" applyAlignment="1">
      <alignment horizontal="center" vertical="center" readingOrder="2"/>
    </xf>
    <xf numFmtId="0" fontId="21" fillId="0" borderId="0" xfId="0" applyFont="1" applyAlignment="1">
      <alignment horizontal="center" vertical="center" readingOrder="2"/>
    </xf>
    <xf numFmtId="37" fontId="19" fillId="0" borderId="0" xfId="0" applyNumberFormat="1" applyFont="1" applyAlignment="1">
      <alignment horizontal="center" vertical="center"/>
    </xf>
    <xf numFmtId="37" fontId="19" fillId="0" borderId="7" xfId="0" applyNumberFormat="1" applyFont="1" applyBorder="1" applyAlignment="1">
      <alignment horizontal="center" vertical="center"/>
    </xf>
    <xf numFmtId="166" fontId="19" fillId="0" borderId="7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 readingOrder="2"/>
    </xf>
    <xf numFmtId="0" fontId="17" fillId="0" borderId="3" xfId="0" applyFont="1" applyBorder="1" applyAlignment="1">
      <alignment horizontal="center" vertical="center" readingOrder="2"/>
    </xf>
    <xf numFmtId="0" fontId="17" fillId="0" borderId="13" xfId="0" applyFont="1" applyBorder="1" applyAlignment="1">
      <alignment horizontal="center" vertical="center" readingOrder="2"/>
    </xf>
    <xf numFmtId="3" fontId="19" fillId="0" borderId="0" xfId="0" applyNumberFormat="1" applyFont="1" applyAlignment="1">
      <alignment vertical="center"/>
    </xf>
    <xf numFmtId="165" fontId="15" fillId="0" borderId="0" xfId="0" applyNumberFormat="1" applyFont="1" applyAlignment="1">
      <alignment horizontal="center" vertical="center"/>
    </xf>
    <xf numFmtId="165" fontId="17" fillId="0" borderId="0" xfId="0" applyNumberFormat="1" applyFont="1" applyAlignment="1">
      <alignment horizontal="center" vertical="center" readingOrder="2"/>
    </xf>
    <xf numFmtId="166" fontId="17" fillId="0" borderId="0" xfId="0" applyNumberFormat="1" applyFont="1" applyAlignment="1">
      <alignment horizontal="center" vertical="center" readingOrder="2"/>
    </xf>
    <xf numFmtId="0" fontId="17" fillId="0" borderId="0" xfId="0" applyFont="1" applyAlignment="1">
      <alignment vertical="center" readingOrder="2"/>
    </xf>
    <xf numFmtId="0" fontId="19" fillId="0" borderId="0" xfId="0" applyFont="1"/>
    <xf numFmtId="0" fontId="21" fillId="0" borderId="1" xfId="0" applyFont="1" applyBorder="1" applyAlignment="1">
      <alignment horizontal="right" vertical="center" readingOrder="2"/>
    </xf>
    <xf numFmtId="0" fontId="21" fillId="0" borderId="0" xfId="0" applyFont="1" applyAlignment="1">
      <alignment horizontal="right" vertical="center" readingOrder="1"/>
    </xf>
    <xf numFmtId="165" fontId="19" fillId="0" borderId="0" xfId="0" applyNumberFormat="1" applyFont="1" applyAlignment="1">
      <alignment horizontal="center" vertical="center"/>
    </xf>
    <xf numFmtId="0" fontId="19" fillId="0" borderId="1" xfId="0" applyFont="1" applyBorder="1"/>
    <xf numFmtId="0" fontId="21" fillId="0" borderId="0" xfId="0" applyFont="1" applyAlignment="1">
      <alignment vertical="center" readingOrder="2"/>
    </xf>
    <xf numFmtId="0" fontId="21" fillId="0" borderId="1" xfId="0" applyFont="1" applyBorder="1" applyAlignment="1">
      <alignment horizontal="center" vertical="center" readingOrder="2"/>
    </xf>
    <xf numFmtId="0" fontId="21" fillId="0" borderId="0" xfId="0" applyFont="1" applyAlignment="1">
      <alignment horizontal="right" vertical="center" readingOrder="2"/>
    </xf>
    <xf numFmtId="165" fontId="19" fillId="0" borderId="7" xfId="0" applyNumberFormat="1" applyFont="1" applyBorder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165" fontId="15" fillId="0" borderId="7" xfId="0" applyNumberFormat="1" applyFont="1" applyBorder="1" applyAlignment="1">
      <alignment horizontal="center" vertical="center"/>
    </xf>
    <xf numFmtId="37" fontId="19" fillId="0" borderId="0" xfId="0" applyNumberFormat="1" applyFon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vertical="center"/>
    </xf>
    <xf numFmtId="3" fontId="15" fillId="0" borderId="0" xfId="0" applyNumberFormat="1" applyFont="1"/>
    <xf numFmtId="37" fontId="15" fillId="0" borderId="0" xfId="0" applyNumberFormat="1" applyFont="1"/>
    <xf numFmtId="166" fontId="15" fillId="0" borderId="7" xfId="0" applyNumberFormat="1" applyFont="1" applyBorder="1" applyAlignment="1">
      <alignment horizontal="center" vertical="center"/>
    </xf>
    <xf numFmtId="3" fontId="22" fillId="0" borderId="0" xfId="0" applyNumberFormat="1" applyFont="1"/>
    <xf numFmtId="37" fontId="15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39" fontId="4" fillId="0" borderId="0" xfId="0" applyNumberFormat="1" applyFont="1" applyAlignment="1">
      <alignment vertical="center"/>
    </xf>
    <xf numFmtId="167" fontId="15" fillId="0" borderId="0" xfId="2" applyNumberFormat="1" applyFont="1" applyAlignment="1">
      <alignment vertical="center"/>
    </xf>
    <xf numFmtId="167" fontId="15" fillId="0" borderId="7" xfId="2" applyNumberFormat="1" applyFont="1" applyBorder="1" applyAlignment="1">
      <alignment vertical="center"/>
    </xf>
    <xf numFmtId="3" fontId="9" fillId="0" borderId="0" xfId="0" applyNumberFormat="1" applyFont="1"/>
    <xf numFmtId="3" fontId="15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center" vertical="center"/>
    </xf>
    <xf numFmtId="3" fontId="19" fillId="0" borderId="0" xfId="0" applyNumberFormat="1" applyFont="1"/>
    <xf numFmtId="39" fontId="19" fillId="0" borderId="0" xfId="0" applyNumberFormat="1" applyFont="1" applyAlignment="1">
      <alignment horizontal="center" vertical="center"/>
    </xf>
    <xf numFmtId="0" fontId="19" fillId="0" borderId="2" xfId="0" applyFont="1" applyBorder="1" applyAlignment="1">
      <alignment vertical="center"/>
    </xf>
    <xf numFmtId="167" fontId="4" fillId="0" borderId="0" xfId="2" applyNumberFormat="1" applyFont="1" applyAlignment="1">
      <alignment vertical="center"/>
    </xf>
    <xf numFmtId="167" fontId="15" fillId="0" borderId="0" xfId="2" applyNumberFormat="1" applyFont="1" applyAlignment="1">
      <alignment horizontal="center" vertical="center"/>
    </xf>
    <xf numFmtId="37" fontId="15" fillId="0" borderId="0" xfId="0" applyNumberFormat="1" applyFont="1" applyAlignment="1">
      <alignment horizontal="right" vertical="center"/>
    </xf>
    <xf numFmtId="165" fontId="15" fillId="0" borderId="0" xfId="0" applyNumberFormat="1" applyFont="1" applyAlignment="1">
      <alignment vertical="center"/>
    </xf>
    <xf numFmtId="0" fontId="21" fillId="0" borderId="6" xfId="0" applyFont="1" applyBorder="1" applyAlignment="1">
      <alignment horizontal="center" vertical="center" readingOrder="2"/>
    </xf>
    <xf numFmtId="0" fontId="21" fillId="0" borderId="6" xfId="0" applyFont="1" applyBorder="1" applyAlignment="1">
      <alignment horizontal="center" vertical="center" wrapText="1" readingOrder="2"/>
    </xf>
    <xf numFmtId="0" fontId="19" fillId="0" borderId="1" xfId="0" applyFont="1" applyBorder="1" applyAlignment="1">
      <alignment horizontal="right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23" fillId="0" borderId="0" xfId="0" applyFont="1"/>
    <xf numFmtId="0" fontId="24" fillId="0" borderId="0" xfId="0" applyFont="1"/>
    <xf numFmtId="168" fontId="15" fillId="0" borderId="0" xfId="0" applyNumberFormat="1" applyFont="1" applyAlignment="1">
      <alignment horizontal="center" vertical="center"/>
    </xf>
    <xf numFmtId="0" fontId="26" fillId="0" borderId="0" xfId="3"/>
    <xf numFmtId="167" fontId="0" fillId="0" borderId="0" xfId="0" applyNumberFormat="1"/>
    <xf numFmtId="0" fontId="0" fillId="0" borderId="0" xfId="0" applyAlignment="1">
      <alignment horizontal="center" vertical="center"/>
    </xf>
    <xf numFmtId="37" fontId="4" fillId="0" borderId="7" xfId="1" applyNumberFormat="1" applyFont="1" applyFill="1" applyBorder="1" applyAlignment="1">
      <alignment horizontal="center" vertical="center" shrinkToFit="1"/>
    </xf>
    <xf numFmtId="37" fontId="4" fillId="0" borderId="0" xfId="1" applyNumberFormat="1" applyFont="1" applyFill="1" applyBorder="1" applyAlignment="1">
      <alignment horizontal="center" vertical="center" shrinkToFit="1"/>
    </xf>
    <xf numFmtId="37" fontId="4" fillId="0" borderId="18" xfId="1" applyNumberFormat="1" applyFont="1" applyFill="1" applyBorder="1" applyAlignment="1">
      <alignment horizontal="center" vertical="center" shrinkToFit="1"/>
    </xf>
    <xf numFmtId="37" fontId="29" fillId="0" borderId="17" xfId="3" applyNumberFormat="1" applyFont="1" applyBorder="1" applyAlignment="1">
      <alignment horizontal="center" vertical="center" wrapText="1"/>
    </xf>
    <xf numFmtId="0" fontId="28" fillId="2" borderId="15" xfId="3" applyFont="1" applyFill="1" applyBorder="1" applyAlignment="1">
      <alignment horizontal="center" vertical="center"/>
    </xf>
    <xf numFmtId="0" fontId="28" fillId="2" borderId="16" xfId="3" applyFont="1" applyFill="1" applyBorder="1" applyAlignment="1">
      <alignment horizontal="center" vertical="center"/>
    </xf>
    <xf numFmtId="0" fontId="29" fillId="0" borderId="17" xfId="3" applyFont="1" applyBorder="1" applyAlignment="1">
      <alignment horizontal="center" vertical="center" wrapText="1"/>
    </xf>
    <xf numFmtId="0" fontId="28" fillId="2" borderId="16" xfId="3" applyFont="1" applyFill="1" applyBorder="1" applyAlignment="1">
      <alignment horizontal="center" vertical="center" wrapText="1"/>
    </xf>
    <xf numFmtId="49" fontId="29" fillId="0" borderId="17" xfId="3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readingOrder="2"/>
    </xf>
    <xf numFmtId="0" fontId="4" fillId="0" borderId="1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readingOrder="2"/>
    </xf>
    <xf numFmtId="0" fontId="23" fillId="0" borderId="0" xfId="0" applyFont="1" applyAlignment="1">
      <alignment horizontal="right" vertical="center" readingOrder="2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15" fillId="0" borderId="2" xfId="0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 readingOrder="2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readingOrder="2"/>
    </xf>
    <xf numFmtId="0" fontId="8" fillId="0" borderId="0" xfId="0" applyFont="1" applyAlignment="1">
      <alignment horizontal="right" vertical="center" readingOrder="2"/>
    </xf>
    <xf numFmtId="0" fontId="15" fillId="0" borderId="2" xfId="0" applyFont="1" applyBorder="1" applyAlignment="1">
      <alignment horizontal="center" vertical="center" wrapText="1" readingOrder="2"/>
    </xf>
    <xf numFmtId="0" fontId="15" fillId="0" borderId="1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 readingOrder="2"/>
    </xf>
    <xf numFmtId="166" fontId="15" fillId="0" borderId="0" xfId="0" applyNumberFormat="1" applyFont="1" applyAlignment="1">
      <alignment horizontal="center" vertical="center" readingOrder="2"/>
    </xf>
    <xf numFmtId="0" fontId="15" fillId="0" borderId="4" xfId="0" applyFont="1" applyBorder="1" applyAlignment="1">
      <alignment horizontal="center" vertical="center" readingOrder="2"/>
    </xf>
    <xf numFmtId="0" fontId="17" fillId="0" borderId="2" xfId="0" applyFont="1" applyBorder="1" applyAlignment="1">
      <alignment horizontal="center" vertical="center" readingOrder="2"/>
    </xf>
    <xf numFmtId="0" fontId="17" fillId="0" borderId="0" xfId="0" applyFont="1" applyAlignment="1">
      <alignment horizontal="center" vertical="center" readingOrder="2"/>
    </xf>
    <xf numFmtId="0" fontId="17" fillId="0" borderId="1" xfId="0" applyFont="1" applyBorder="1" applyAlignment="1">
      <alignment horizontal="center" vertical="center" readingOrder="2"/>
    </xf>
    <xf numFmtId="0" fontId="18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 readingOrder="2"/>
    </xf>
    <xf numFmtId="0" fontId="17" fillId="0" borderId="11" xfId="0" applyFont="1" applyBorder="1" applyAlignment="1">
      <alignment horizontal="center" vertical="center" readingOrder="2"/>
    </xf>
    <xf numFmtId="0" fontId="20" fillId="0" borderId="0" xfId="0" applyFont="1" applyAlignment="1">
      <alignment horizontal="right" vertical="center" readingOrder="2"/>
    </xf>
    <xf numFmtId="0" fontId="21" fillId="0" borderId="0" xfId="0" applyFont="1" applyAlignment="1">
      <alignment horizontal="center" vertical="center" readingOrder="2"/>
    </xf>
    <xf numFmtId="0" fontId="19" fillId="0" borderId="8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readingOrder="2"/>
    </xf>
    <xf numFmtId="0" fontId="21" fillId="0" borderId="14" xfId="0" applyFont="1" applyBorder="1" applyAlignment="1">
      <alignment horizontal="center" vertical="center" readingOrder="2"/>
    </xf>
    <xf numFmtId="0" fontId="21" fillId="0" borderId="13" xfId="0" applyFont="1" applyBorder="1" applyAlignment="1">
      <alignment horizontal="center" vertical="center" readingOrder="2"/>
    </xf>
    <xf numFmtId="0" fontId="19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shrinkToFit="1" readingOrder="2"/>
    </xf>
    <xf numFmtId="0" fontId="18" fillId="0" borderId="0" xfId="0" applyFont="1" applyAlignment="1">
      <alignment horizontal="center"/>
    </xf>
    <xf numFmtId="0" fontId="19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1" fillId="0" borderId="2" xfId="0" applyFont="1" applyBorder="1" applyAlignment="1">
      <alignment horizontal="center" vertical="center" readingOrder="2"/>
    </xf>
    <xf numFmtId="37" fontId="25" fillId="0" borderId="0" xfId="0" applyNumberFormat="1" applyFont="1" applyAlignment="1">
      <alignment horizontal="center" vertical="center"/>
    </xf>
    <xf numFmtId="169" fontId="27" fillId="0" borderId="0" xfId="3" applyNumberFormat="1" applyFont="1" applyAlignment="1">
      <alignment horizontal="right" vertical="center"/>
    </xf>
    <xf numFmtId="169" fontId="26" fillId="0" borderId="0" xfId="3" applyNumberFormat="1"/>
    <xf numFmtId="0" fontId="15" fillId="0" borderId="17" xfId="3" applyFont="1" applyBorder="1" applyAlignment="1">
      <alignment horizontal="center" vertical="center" wrapText="1"/>
    </xf>
  </cellXfs>
  <cellStyles count="5">
    <cellStyle name="Comma" xfId="2" builtinId="3"/>
    <cellStyle name="Comma 2" xfId="1" xr:uid="{B3FFD7F0-B563-44FE-A9A5-12033B5BA96C}"/>
    <cellStyle name="Normal" xfId="0" builtinId="0"/>
    <cellStyle name="Normal 2" xfId="3" xr:uid="{093DB60F-2FCC-4950-BD97-690E5BB69FB4}"/>
    <cellStyle name="Percent 2" xfId="4" xr:uid="{B54B2624-E033-4B17-8139-0C40F367F0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323850</xdr:colOff>
      <xdr:row>47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5BB26D-6C9B-ECE8-C896-93A0D6D6C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4041025" y="0"/>
          <a:ext cx="7737475" cy="988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L24"/>
  <sheetViews>
    <sheetView rightToLeft="1" view="pageBreakPreview" zoomScaleNormal="100" zoomScaleSheetLayoutView="100" workbookViewId="0"/>
  </sheetViews>
  <sheetFormatPr defaultColWidth="9" defaultRowHeight="18"/>
  <cols>
    <col min="1" max="9" width="9" style="1"/>
    <col min="10" max="10" width="6.25" style="1" customWidth="1"/>
    <col min="11" max="11" width="2.5" style="1" customWidth="1"/>
    <col min="12" max="12" width="9" style="1" hidden="1" customWidth="1"/>
    <col min="13" max="13" width="3.125" style="1" customWidth="1"/>
    <col min="14" max="14" width="4.875" style="1" customWidth="1"/>
    <col min="15" max="15" width="5" style="1" customWidth="1"/>
    <col min="16" max="16384" width="9" style="1"/>
  </cols>
  <sheetData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2"/>
      <c r="C8" s="2"/>
      <c r="D8" s="2"/>
      <c r="E8" s="2"/>
      <c r="F8" s="2"/>
      <c r="G8" s="2"/>
    </row>
    <row r="9" spans="1:7" ht="15" customHeight="1">
      <c r="A9" s="2"/>
      <c r="B9" s="2"/>
      <c r="C9" s="2"/>
      <c r="D9" s="2"/>
      <c r="E9" s="2"/>
      <c r="F9" s="2"/>
      <c r="G9" s="2"/>
    </row>
    <row r="10" spans="1:7" ht="15" customHeight="1">
      <c r="A10" s="2"/>
      <c r="B10" s="2"/>
      <c r="C10" s="2"/>
      <c r="D10" s="2"/>
      <c r="E10" s="2"/>
      <c r="F10" s="2"/>
      <c r="G10" s="2"/>
    </row>
    <row r="11" spans="1:7" ht="15" customHeight="1">
      <c r="A11" s="2"/>
      <c r="B11" s="2"/>
      <c r="C11" s="2"/>
      <c r="D11" s="2"/>
      <c r="E11" s="2"/>
      <c r="F11" s="2"/>
      <c r="G11" s="2"/>
    </row>
    <row r="12" spans="1:7" ht="15" customHeight="1">
      <c r="A12" s="2"/>
      <c r="B12" s="2"/>
      <c r="C12" s="2"/>
      <c r="D12" s="2"/>
      <c r="E12" s="2"/>
      <c r="F12" s="2"/>
      <c r="G12" s="2"/>
    </row>
    <row r="13" spans="1:7" ht="15" customHeight="1">
      <c r="A13" s="2"/>
      <c r="B13" s="2"/>
      <c r="C13" s="2"/>
      <c r="D13" s="2"/>
      <c r="E13" s="2"/>
      <c r="F13" s="2"/>
      <c r="G13" s="2"/>
    </row>
    <row r="14" spans="1:7" ht="15" customHeight="1">
      <c r="A14" s="2"/>
      <c r="B14" s="2"/>
      <c r="C14" s="2"/>
      <c r="D14" s="2"/>
      <c r="E14" s="2"/>
      <c r="F14" s="2"/>
      <c r="G14" s="2"/>
    </row>
    <row r="15" spans="1:7" ht="15" customHeight="1">
      <c r="A15" s="2"/>
      <c r="B15" s="2"/>
      <c r="C15" s="2"/>
      <c r="D15" s="2"/>
      <c r="E15" s="2"/>
      <c r="F15" s="2"/>
      <c r="G15" s="2"/>
    </row>
    <row r="16" spans="1:7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</sheetData>
  <pageMargins left="0.7" right="0.7" top="0.75" bottom="0.75" header="0.3" footer="0.3"/>
  <pageSetup scale="84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I34"/>
  <sheetViews>
    <sheetView rightToLeft="1" view="pageBreakPreview" topLeftCell="A11" zoomScale="106" zoomScaleNormal="100" zoomScaleSheetLayoutView="106" workbookViewId="0">
      <selection activeCell="I24" sqref="E24:I28"/>
    </sheetView>
  </sheetViews>
  <sheetFormatPr defaultColWidth="9" defaultRowHeight="18.75"/>
  <cols>
    <col min="1" max="1" width="35.25" style="62" bestFit="1" customWidth="1"/>
    <col min="2" max="2" width="16.375" style="62" bestFit="1" customWidth="1"/>
    <col min="3" max="3" width="14.5" style="62" bestFit="1" customWidth="1"/>
    <col min="4" max="4" width="8.5" style="62" bestFit="1" customWidth="1"/>
    <col min="5" max="5" width="35.25" style="62" bestFit="1" customWidth="1"/>
    <col min="6" max="6" width="16.5" style="62" bestFit="1" customWidth="1"/>
    <col min="7" max="7" width="14.5" style="62" bestFit="1" customWidth="1"/>
    <col min="8" max="8" width="15.5" style="62" bestFit="1" customWidth="1"/>
    <col min="9" max="9" width="16.375" style="62" bestFit="1" customWidth="1"/>
    <col min="10" max="10" width="9" style="79" customWidth="1"/>
    <col min="11" max="16384" width="9" style="79"/>
  </cols>
  <sheetData>
    <row r="1" spans="1:9" ht="21">
      <c r="A1" s="162" t="s">
        <v>0</v>
      </c>
      <c r="B1" s="162"/>
      <c r="C1" s="162"/>
      <c r="D1" s="162"/>
      <c r="E1" s="162"/>
      <c r="F1" s="162"/>
      <c r="G1" s="162"/>
      <c r="H1" s="162"/>
      <c r="I1" s="162"/>
    </row>
    <row r="2" spans="1:9" ht="21">
      <c r="A2" s="162" t="s">
        <v>219</v>
      </c>
      <c r="B2" s="162"/>
      <c r="C2" s="162"/>
      <c r="D2" s="162"/>
      <c r="E2" s="162"/>
      <c r="F2" s="162"/>
      <c r="G2" s="162"/>
      <c r="H2" s="162"/>
      <c r="I2" s="162"/>
    </row>
    <row r="3" spans="1:9" ht="21">
      <c r="A3" s="162" t="s">
        <v>220</v>
      </c>
      <c r="B3" s="162"/>
      <c r="C3" s="162"/>
      <c r="D3" s="162"/>
      <c r="E3" s="162"/>
      <c r="F3" s="162"/>
      <c r="G3" s="162"/>
      <c r="H3" s="162"/>
      <c r="I3" s="162"/>
    </row>
    <row r="4" spans="1:9">
      <c r="A4" s="165" t="s">
        <v>301</v>
      </c>
      <c r="B4" s="165"/>
      <c r="C4" s="165"/>
      <c r="D4" s="165"/>
      <c r="E4" s="165"/>
      <c r="F4" s="165"/>
      <c r="G4" s="165"/>
      <c r="H4" s="165"/>
      <c r="I4" s="165"/>
    </row>
    <row r="6" spans="1:9" ht="19.5" customHeight="1" thickBot="1">
      <c r="A6" s="80"/>
      <c r="B6" s="170" t="s">
        <v>236</v>
      </c>
      <c r="C6" s="170"/>
      <c r="D6" s="170"/>
      <c r="E6" s="170"/>
      <c r="F6" s="170" t="s">
        <v>237</v>
      </c>
      <c r="G6" s="170"/>
      <c r="H6" s="170"/>
      <c r="I6" s="170"/>
    </row>
    <row r="7" spans="1:9" ht="20.25" customHeight="1">
      <c r="A7" s="107"/>
      <c r="B7" s="112" t="s">
        <v>302</v>
      </c>
      <c r="C7" s="112" t="s">
        <v>303</v>
      </c>
      <c r="D7" s="112" t="s">
        <v>304</v>
      </c>
      <c r="E7" s="112" t="s">
        <v>55</v>
      </c>
      <c r="F7" s="112" t="s">
        <v>302</v>
      </c>
      <c r="G7" s="112" t="s">
        <v>303</v>
      </c>
      <c r="H7" s="112" t="s">
        <v>304</v>
      </c>
      <c r="I7" s="112" t="s">
        <v>55</v>
      </c>
    </row>
    <row r="8" spans="1:9" ht="23.1" customHeight="1">
      <c r="A8" s="64" t="s">
        <v>85</v>
      </c>
      <c r="B8" s="68">
        <v>20160097801</v>
      </c>
      <c r="C8" s="68">
        <v>-219375000</v>
      </c>
      <c r="D8" s="68">
        <v>0</v>
      </c>
      <c r="E8" s="68">
        <f>B8+C8+D8</f>
        <v>19940722801</v>
      </c>
      <c r="F8" s="68">
        <v>68546102905</v>
      </c>
      <c r="G8" s="68">
        <v>-357125000</v>
      </c>
      <c r="H8" s="68">
        <v>0</v>
      </c>
      <c r="I8" s="68">
        <f>F8+G8+H8</f>
        <v>68188977905</v>
      </c>
    </row>
    <row r="9" spans="1:9" ht="23.1" customHeight="1">
      <c r="A9" s="64" t="s">
        <v>94</v>
      </c>
      <c r="B9" s="68">
        <v>6145132545</v>
      </c>
      <c r="C9" s="68">
        <v>0</v>
      </c>
      <c r="D9" s="68">
        <v>0</v>
      </c>
      <c r="E9" s="68">
        <f t="shared" ref="E9:E20" si="0">B9+C9+D9</f>
        <v>6145132545</v>
      </c>
      <c r="F9" s="68">
        <v>23976055194</v>
      </c>
      <c r="G9" s="68">
        <v>-82326672</v>
      </c>
      <c r="H9" s="68">
        <v>-13300203</v>
      </c>
      <c r="I9" s="68">
        <f t="shared" ref="I9:I21" si="1">F9+G9+H9</f>
        <v>23880428319</v>
      </c>
    </row>
    <row r="10" spans="1:9" ht="23.1" customHeight="1">
      <c r="A10" s="64" t="s">
        <v>97</v>
      </c>
      <c r="B10" s="68">
        <v>5510744494</v>
      </c>
      <c r="C10" s="68">
        <v>0</v>
      </c>
      <c r="D10" s="68">
        <v>0</v>
      </c>
      <c r="E10" s="68">
        <f t="shared" si="0"/>
        <v>5510744494</v>
      </c>
      <c r="F10" s="68">
        <v>35221002272</v>
      </c>
      <c r="G10" s="68">
        <v>0</v>
      </c>
      <c r="H10" s="68">
        <v>1324369318</v>
      </c>
      <c r="I10" s="68">
        <f t="shared" si="1"/>
        <v>36545371590</v>
      </c>
    </row>
    <row r="11" spans="1:9" ht="23.1" customHeight="1">
      <c r="A11" s="64" t="s">
        <v>113</v>
      </c>
      <c r="B11" s="68">
        <v>21015242039</v>
      </c>
      <c r="C11" s="68">
        <v>4999093750</v>
      </c>
      <c r="D11" s="68">
        <v>0</v>
      </c>
      <c r="E11" s="68">
        <f t="shared" si="0"/>
        <v>26014335789</v>
      </c>
      <c r="F11" s="68">
        <v>101426018249</v>
      </c>
      <c r="G11" s="68">
        <v>-181250000</v>
      </c>
      <c r="H11" s="68">
        <v>0</v>
      </c>
      <c r="I11" s="68">
        <f t="shared" si="1"/>
        <v>101244768249</v>
      </c>
    </row>
    <row r="12" spans="1:9" ht="23.1" customHeight="1">
      <c r="A12" s="64" t="s">
        <v>91</v>
      </c>
      <c r="B12" s="68">
        <v>10860759987</v>
      </c>
      <c r="C12" s="68">
        <v>0</v>
      </c>
      <c r="D12" s="68">
        <v>0</v>
      </c>
      <c r="E12" s="68">
        <f t="shared" si="0"/>
        <v>10860759987</v>
      </c>
      <c r="F12" s="68">
        <v>49701138310</v>
      </c>
      <c r="G12" s="68">
        <v>0</v>
      </c>
      <c r="H12" s="68">
        <v>137750000</v>
      </c>
      <c r="I12" s="68">
        <f t="shared" si="1"/>
        <v>49838888310</v>
      </c>
    </row>
    <row r="13" spans="1:9" ht="23.1" customHeight="1">
      <c r="A13" s="64" t="s">
        <v>107</v>
      </c>
      <c r="B13" s="68">
        <v>10239469018</v>
      </c>
      <c r="C13" s="68">
        <v>0</v>
      </c>
      <c r="D13" s="68">
        <v>0</v>
      </c>
      <c r="E13" s="68">
        <f t="shared" si="0"/>
        <v>10239469018</v>
      </c>
      <c r="F13" s="68">
        <v>40711331844</v>
      </c>
      <c r="G13" s="68">
        <v>0</v>
      </c>
      <c r="H13" s="68">
        <v>0</v>
      </c>
      <c r="I13" s="68">
        <f t="shared" si="1"/>
        <v>40711331844</v>
      </c>
    </row>
    <row r="14" spans="1:9" ht="23.1" customHeight="1">
      <c r="A14" s="64" t="s">
        <v>110</v>
      </c>
      <c r="B14" s="68">
        <v>2889039984</v>
      </c>
      <c r="C14" s="68">
        <v>0</v>
      </c>
      <c r="D14" s="68">
        <v>0</v>
      </c>
      <c r="E14" s="68">
        <f t="shared" si="0"/>
        <v>2889039984</v>
      </c>
      <c r="F14" s="68">
        <v>20154392233</v>
      </c>
      <c r="G14" s="68">
        <v>-10374762</v>
      </c>
      <c r="H14" s="68">
        <v>4866592140</v>
      </c>
      <c r="I14" s="68">
        <f t="shared" si="1"/>
        <v>25010609611</v>
      </c>
    </row>
    <row r="15" spans="1:9" ht="23.1" customHeight="1">
      <c r="A15" s="64" t="s">
        <v>100</v>
      </c>
      <c r="B15" s="68">
        <v>10448073534</v>
      </c>
      <c r="C15" s="68">
        <v>0</v>
      </c>
      <c r="D15" s="68">
        <v>0</v>
      </c>
      <c r="E15" s="68">
        <f t="shared" si="0"/>
        <v>10448073534</v>
      </c>
      <c r="F15" s="68">
        <v>49937943100</v>
      </c>
      <c r="G15" s="68">
        <v>0</v>
      </c>
      <c r="H15" s="68">
        <v>54375000</v>
      </c>
      <c r="I15" s="68">
        <f t="shared" si="1"/>
        <v>49992318100</v>
      </c>
    </row>
    <row r="16" spans="1:9" ht="23.1" customHeight="1">
      <c r="A16" s="64" t="s">
        <v>88</v>
      </c>
      <c r="B16" s="68">
        <v>2329024125</v>
      </c>
      <c r="C16" s="68">
        <v>0</v>
      </c>
      <c r="D16" s="68">
        <v>0</v>
      </c>
      <c r="E16" s="68">
        <f t="shared" si="0"/>
        <v>2329024125</v>
      </c>
      <c r="F16" s="68">
        <v>9433610613</v>
      </c>
      <c r="G16" s="68">
        <v>0</v>
      </c>
      <c r="H16" s="68">
        <v>0</v>
      </c>
      <c r="I16" s="68">
        <f t="shared" si="1"/>
        <v>9433610613</v>
      </c>
    </row>
    <row r="17" spans="1:9" ht="23.1" customHeight="1">
      <c r="A17" s="64" t="s">
        <v>82</v>
      </c>
      <c r="B17" s="68">
        <v>11977901314</v>
      </c>
      <c r="C17" s="68">
        <v>0</v>
      </c>
      <c r="D17" s="68">
        <v>0</v>
      </c>
      <c r="E17" s="68">
        <f t="shared" si="0"/>
        <v>11977901314</v>
      </c>
      <c r="F17" s="68">
        <v>35714140328</v>
      </c>
      <c r="G17" s="68">
        <v>-148500000</v>
      </c>
      <c r="H17" s="68">
        <v>-62125000</v>
      </c>
      <c r="I17" s="68">
        <f t="shared" si="1"/>
        <v>35503515328</v>
      </c>
    </row>
    <row r="18" spans="1:9" ht="23.1" customHeight="1">
      <c r="A18" s="64" t="s">
        <v>104</v>
      </c>
      <c r="B18" s="68">
        <v>14370582352</v>
      </c>
      <c r="C18" s="68">
        <v>0</v>
      </c>
      <c r="D18" s="68">
        <v>0</v>
      </c>
      <c r="E18" s="68">
        <f t="shared" si="0"/>
        <v>14370582352</v>
      </c>
      <c r="F18" s="68">
        <v>57699564645</v>
      </c>
      <c r="G18" s="68">
        <v>0</v>
      </c>
      <c r="H18" s="68">
        <v>0</v>
      </c>
      <c r="I18" s="68">
        <f t="shared" si="1"/>
        <v>57699564645</v>
      </c>
    </row>
    <row r="19" spans="1:9" ht="23.1" customHeight="1">
      <c r="A19" s="64" t="s">
        <v>78</v>
      </c>
      <c r="B19" s="68">
        <v>3571459796</v>
      </c>
      <c r="C19" s="68">
        <v>0</v>
      </c>
      <c r="D19" s="68">
        <v>0</v>
      </c>
      <c r="E19" s="68">
        <f t="shared" si="0"/>
        <v>3571459796</v>
      </c>
      <c r="F19" s="68">
        <v>12844323106</v>
      </c>
      <c r="G19" s="68">
        <v>-67500000</v>
      </c>
      <c r="H19" s="68">
        <v>-281250000</v>
      </c>
      <c r="I19" s="68">
        <f t="shared" si="1"/>
        <v>12495573106</v>
      </c>
    </row>
    <row r="20" spans="1:9" ht="23.1" customHeight="1">
      <c r="A20" s="64" t="s">
        <v>103</v>
      </c>
      <c r="B20" s="68">
        <v>3958821734</v>
      </c>
      <c r="C20" s="68">
        <v>3208114314</v>
      </c>
      <c r="D20" s="68">
        <v>0</v>
      </c>
      <c r="E20" s="68">
        <f t="shared" si="0"/>
        <v>7166936048</v>
      </c>
      <c r="F20" s="68">
        <v>129935529275</v>
      </c>
      <c r="G20" s="68">
        <v>3208114314</v>
      </c>
      <c r="H20" s="68">
        <v>34123587473</v>
      </c>
      <c r="I20" s="68">
        <f t="shared" si="1"/>
        <v>167267231062</v>
      </c>
    </row>
    <row r="21" spans="1:9" ht="23.1" customHeight="1">
      <c r="A21" s="64" t="s">
        <v>298</v>
      </c>
      <c r="B21" s="68">
        <v>0</v>
      </c>
      <c r="C21" s="68">
        <f>'درآمد ناشی از تغییر قیمت اوراق '!E232</f>
        <v>57512840673</v>
      </c>
      <c r="D21" s="68">
        <f>'درآمد ناشی ازفروش'!E379</f>
        <v>0</v>
      </c>
      <c r="E21" s="68">
        <f>B21+C21+D21</f>
        <v>57512840673</v>
      </c>
      <c r="F21" s="68">
        <v>0</v>
      </c>
      <c r="G21" s="68">
        <f>'درآمد ناشی از تغییر قیمت اوراق '!I232</f>
        <v>83945864088</v>
      </c>
      <c r="H21" s="68">
        <v>99273534717</v>
      </c>
      <c r="I21" s="68">
        <f t="shared" si="1"/>
        <v>183219398805</v>
      </c>
    </row>
    <row r="22" spans="1:9" ht="23.1" customHeight="1" thickBot="1">
      <c r="A22" s="64" t="s">
        <v>55</v>
      </c>
      <c r="B22" s="69">
        <f t="shared" ref="B22:E22" si="2">SUM(B8:B21)</f>
        <v>123476348723</v>
      </c>
      <c r="C22" s="69">
        <f t="shared" si="2"/>
        <v>65500673737</v>
      </c>
      <c r="D22" s="69">
        <f t="shared" si="2"/>
        <v>0</v>
      </c>
      <c r="E22" s="69">
        <f t="shared" si="2"/>
        <v>188977022460</v>
      </c>
      <c r="F22" s="69">
        <f>SUM(F8:F21)</f>
        <v>635301152074</v>
      </c>
      <c r="G22" s="69">
        <f>SUM(G8:G21)</f>
        <v>86306901968</v>
      </c>
      <c r="H22" s="69">
        <f>SUM(H8:H21)</f>
        <v>139423533445</v>
      </c>
      <c r="I22" s="69">
        <f>SUM(I8:I21)</f>
        <v>861031587487</v>
      </c>
    </row>
    <row r="23" spans="1:9" ht="23.1" customHeight="1" thickTop="1">
      <c r="A23" s="81" t="s">
        <v>56</v>
      </c>
      <c r="B23" s="66"/>
      <c r="C23" s="66"/>
      <c r="D23" s="66"/>
      <c r="E23" s="66"/>
      <c r="F23" s="66"/>
      <c r="G23" s="66"/>
      <c r="H23" s="66"/>
      <c r="I23" s="66"/>
    </row>
    <row r="24" spans="1:9">
      <c r="F24" s="74"/>
      <c r="G24" s="74"/>
      <c r="H24" s="74"/>
      <c r="I24" s="74"/>
    </row>
    <row r="25" spans="1:9">
      <c r="F25" s="74"/>
      <c r="G25" s="74"/>
      <c r="H25" s="74"/>
      <c r="I25" s="74"/>
    </row>
    <row r="26" spans="1:9">
      <c r="G26" s="74"/>
      <c r="H26" s="74"/>
      <c r="I26" s="74"/>
    </row>
    <row r="27" spans="1:9">
      <c r="G27" s="74"/>
      <c r="H27" s="74"/>
      <c r="I27" s="74"/>
    </row>
    <row r="28" spans="1:9">
      <c r="H28" s="74"/>
      <c r="I28" s="74"/>
    </row>
    <row r="34" spans="6:6">
      <c r="F34" s="90"/>
    </row>
  </sheetData>
  <mergeCells count="6">
    <mergeCell ref="A1:I1"/>
    <mergeCell ref="A2:I2"/>
    <mergeCell ref="A3:I3"/>
    <mergeCell ref="A4:I4"/>
    <mergeCell ref="B6:E6"/>
    <mergeCell ref="F6:I6"/>
  </mergeCells>
  <pageMargins left="0.7" right="0.7" top="0.75" bottom="0.75" header="0.3" footer="0.3"/>
  <pageSetup paperSize="9" scale="69" orientation="landscape" horizontalDpi="4294967295" verticalDpi="4294967295" r:id="rId1"/>
  <headerFooter differentOddEven="1"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H37"/>
  <sheetViews>
    <sheetView rightToLeft="1" view="pageBreakPreview" topLeftCell="A31" zoomScale="106" zoomScaleNormal="100" zoomScaleSheetLayoutView="106" workbookViewId="0">
      <selection activeCell="G35" sqref="G35:G44"/>
    </sheetView>
  </sheetViews>
  <sheetFormatPr defaultColWidth="13" defaultRowHeight="18.75"/>
  <cols>
    <col min="1" max="1" width="35.25" style="64" bestFit="1" customWidth="1"/>
    <col min="2" max="2" width="21.625" style="62" bestFit="1" customWidth="1"/>
    <col min="3" max="3" width="15.375" style="62" customWidth="1"/>
    <col min="4" max="4" width="11.375" style="62" customWidth="1"/>
    <col min="5" max="5" width="14.375" style="62" customWidth="1"/>
    <col min="6" max="6" width="8" style="79" customWidth="1"/>
    <col min="7" max="7" width="13.625" style="79" bestFit="1" customWidth="1"/>
    <col min="8" max="8" width="13" style="79" customWidth="1"/>
    <col min="9" max="16384" width="13" style="79"/>
  </cols>
  <sheetData>
    <row r="1" spans="1:8" ht="21">
      <c r="A1" s="162" t="s">
        <v>0</v>
      </c>
      <c r="B1" s="162"/>
      <c r="C1" s="162"/>
      <c r="D1" s="162"/>
      <c r="E1" s="162"/>
      <c r="F1" s="175"/>
    </row>
    <row r="2" spans="1:8" ht="21">
      <c r="A2" s="162" t="s">
        <v>219</v>
      </c>
      <c r="B2" s="162"/>
      <c r="C2" s="162"/>
      <c r="D2" s="162"/>
      <c r="E2" s="162"/>
      <c r="F2" s="175"/>
    </row>
    <row r="3" spans="1:8" ht="21">
      <c r="A3" s="162" t="s">
        <v>220</v>
      </c>
      <c r="B3" s="162"/>
      <c r="C3" s="162"/>
      <c r="D3" s="162"/>
      <c r="E3" s="162"/>
      <c r="F3" s="175"/>
    </row>
    <row r="4" spans="1:8">
      <c r="A4" s="165" t="s">
        <v>309</v>
      </c>
      <c r="B4" s="165"/>
      <c r="C4" s="165"/>
      <c r="D4" s="165"/>
      <c r="E4" s="165"/>
      <c r="F4" s="165"/>
    </row>
    <row r="5" spans="1:8" ht="19.5" thickBot="1">
      <c r="A5" s="114"/>
      <c r="B5" s="63"/>
      <c r="C5" s="63"/>
      <c r="D5" s="63"/>
      <c r="E5" s="63"/>
      <c r="F5" s="83"/>
    </row>
    <row r="6" spans="1:8" ht="37.5" customHeight="1" thickBot="1">
      <c r="A6" s="171" t="s">
        <v>310</v>
      </c>
      <c r="B6" s="172"/>
      <c r="C6" s="173" t="s">
        <v>236</v>
      </c>
      <c r="D6" s="173"/>
      <c r="E6" s="174" t="s">
        <v>237</v>
      </c>
      <c r="F6" s="174"/>
      <c r="G6" s="84"/>
    </row>
    <row r="7" spans="1:8" ht="59.25" customHeight="1">
      <c r="A7" s="112" t="s">
        <v>311</v>
      </c>
      <c r="B7" s="112" t="s">
        <v>152</v>
      </c>
      <c r="C7" s="113" t="s">
        <v>312</v>
      </c>
      <c r="D7" s="113" t="s">
        <v>313</v>
      </c>
      <c r="E7" s="113" t="s">
        <v>312</v>
      </c>
      <c r="F7" s="113" t="s">
        <v>313</v>
      </c>
      <c r="G7" s="62"/>
    </row>
    <row r="8" spans="1:8">
      <c r="A8" s="64" t="s">
        <v>204</v>
      </c>
      <c r="B8" s="91" t="s">
        <v>205</v>
      </c>
      <c r="C8" s="68">
        <v>460700</v>
      </c>
      <c r="D8" s="65">
        <f>(C8/$C$36)*100</f>
        <v>3.4668873737126463E-4</v>
      </c>
      <c r="E8" s="68">
        <v>29458147</v>
      </c>
      <c r="F8" s="65">
        <f>(E8/$E$36)*100</f>
        <v>7.612406871821859E-3</v>
      </c>
      <c r="H8" s="88"/>
    </row>
    <row r="9" spans="1:8">
      <c r="A9" s="64" t="s">
        <v>188</v>
      </c>
      <c r="B9" s="91">
        <v>9094326565</v>
      </c>
      <c r="C9" s="68">
        <v>28368</v>
      </c>
      <c r="D9" s="65">
        <f t="shared" ref="D9:D35" si="0">(C9/$C$36)*100</f>
        <v>2.1347658132728536E-5</v>
      </c>
      <c r="E9" s="68">
        <v>3152109</v>
      </c>
      <c r="F9" s="65">
        <f t="shared" ref="F9:F35" si="1">(E9/$E$36)*100</f>
        <v>8.1455008736060468E-4</v>
      </c>
      <c r="H9" s="88"/>
    </row>
    <row r="10" spans="1:8">
      <c r="A10" s="64" t="s">
        <v>190</v>
      </c>
      <c r="B10" s="91" t="s">
        <v>634</v>
      </c>
      <c r="C10" s="68">
        <v>0</v>
      </c>
      <c r="D10" s="65">
        <f t="shared" si="0"/>
        <v>0</v>
      </c>
      <c r="E10" s="68">
        <v>2</v>
      </c>
      <c r="F10" s="65">
        <f t="shared" si="1"/>
        <v>5.1682862956871388E-10</v>
      </c>
      <c r="H10" s="88"/>
    </row>
    <row r="11" spans="1:8">
      <c r="A11" s="64" t="s">
        <v>176</v>
      </c>
      <c r="B11" s="91" t="s">
        <v>177</v>
      </c>
      <c r="C11" s="68">
        <v>0</v>
      </c>
      <c r="D11" s="65">
        <f t="shared" si="0"/>
        <v>0</v>
      </c>
      <c r="E11" s="68">
        <v>312328772</v>
      </c>
      <c r="F11" s="65">
        <f t="shared" si="1"/>
        <v>8.0710225603819644E-2</v>
      </c>
      <c r="H11" s="88"/>
    </row>
    <row r="12" spans="1:8">
      <c r="A12" s="64" t="s">
        <v>178</v>
      </c>
      <c r="B12" s="91">
        <v>2277668626</v>
      </c>
      <c r="C12" s="68">
        <v>25951</v>
      </c>
      <c r="D12" s="65">
        <f t="shared" si="0"/>
        <v>1.9528802742612739E-5</v>
      </c>
      <c r="E12" s="68">
        <v>84185</v>
      </c>
      <c r="F12" s="65">
        <f t="shared" si="1"/>
        <v>2.1754609090121088E-5</v>
      </c>
      <c r="H12" s="88"/>
    </row>
    <row r="13" spans="1:8">
      <c r="A13" s="64" t="s">
        <v>171</v>
      </c>
      <c r="B13" s="91" t="s">
        <v>172</v>
      </c>
      <c r="C13" s="68">
        <v>0</v>
      </c>
      <c r="D13" s="65">
        <f t="shared" si="0"/>
        <v>0</v>
      </c>
      <c r="E13" s="68">
        <v>424657535</v>
      </c>
      <c r="F13" s="65">
        <f t="shared" si="1"/>
        <v>0.10973758592503907</v>
      </c>
      <c r="H13" s="88"/>
    </row>
    <row r="14" spans="1:8">
      <c r="A14" s="64" t="s">
        <v>192</v>
      </c>
      <c r="B14" s="68">
        <v>1.00710810707076E+17</v>
      </c>
      <c r="C14" s="68">
        <v>38851</v>
      </c>
      <c r="D14" s="65">
        <f t="shared" si="0"/>
        <v>2.9236388399416113E-5</v>
      </c>
      <c r="E14" s="68">
        <v>160602</v>
      </c>
      <c r="F14" s="65">
        <f t="shared" si="1"/>
        <v>4.150185578299729E-5</v>
      </c>
      <c r="H14" s="88"/>
    </row>
    <row r="15" spans="1:8">
      <c r="A15" s="64" t="s">
        <v>157</v>
      </c>
      <c r="B15" s="91" t="s">
        <v>635</v>
      </c>
      <c r="C15" s="68">
        <v>115068492</v>
      </c>
      <c r="D15" s="65">
        <f t="shared" si="0"/>
        <v>8.6592034301487888E-2</v>
      </c>
      <c r="E15" s="68">
        <v>14235616427</v>
      </c>
      <c r="F15" s="65">
        <f t="shared" si="1"/>
        <v>3.6786870645161405</v>
      </c>
      <c r="H15" s="88"/>
    </row>
    <row r="16" spans="1:8">
      <c r="A16" s="64" t="s">
        <v>162</v>
      </c>
      <c r="B16" s="68">
        <v>233792791001</v>
      </c>
      <c r="C16" s="68">
        <v>132109</v>
      </c>
      <c r="D16" s="65">
        <f t="shared" si="0"/>
        <v>9.9415459963925329E-5</v>
      </c>
      <c r="E16" s="68">
        <v>167077</v>
      </c>
      <c r="F16" s="65">
        <f t="shared" si="1"/>
        <v>4.3175088471226004E-5</v>
      </c>
      <c r="H16" s="88"/>
    </row>
    <row r="17" spans="1:8">
      <c r="A17" s="64" t="s">
        <v>165</v>
      </c>
      <c r="B17" s="68">
        <v>423518978006</v>
      </c>
      <c r="C17" s="68">
        <v>7520547960</v>
      </c>
      <c r="D17" s="65">
        <f t="shared" si="0"/>
        <v>5.6594080238603004</v>
      </c>
      <c r="E17" s="68">
        <v>32881506853</v>
      </c>
      <c r="F17" s="65">
        <f t="shared" si="1"/>
        <v>8.4970520624951327</v>
      </c>
      <c r="H17" s="88"/>
    </row>
    <row r="18" spans="1:8">
      <c r="A18" s="64" t="s">
        <v>196</v>
      </c>
      <c r="B18" s="68">
        <v>7001004373139</v>
      </c>
      <c r="C18" s="68">
        <v>58928</v>
      </c>
      <c r="D18" s="65">
        <f t="shared" si="0"/>
        <v>4.4344853301093732E-5</v>
      </c>
      <c r="E18" s="68">
        <v>100102</v>
      </c>
      <c r="F18" s="65">
        <f t="shared" si="1"/>
        <v>2.5867789738543697E-5</v>
      </c>
      <c r="H18" s="88"/>
    </row>
    <row r="19" spans="1:8">
      <c r="A19" s="64" t="s">
        <v>180</v>
      </c>
      <c r="B19" s="68">
        <v>423609615003</v>
      </c>
      <c r="C19" s="68">
        <v>3037808228</v>
      </c>
      <c r="D19" s="65">
        <f t="shared" si="0"/>
        <v>2.2860297350583001</v>
      </c>
      <c r="E19" s="68">
        <v>11391780855</v>
      </c>
      <c r="F19" s="65">
        <f t="shared" si="1"/>
        <v>2.9437992438183809</v>
      </c>
      <c r="H19" s="88"/>
    </row>
    <row r="20" spans="1:8">
      <c r="A20" s="64" t="s">
        <v>167</v>
      </c>
      <c r="B20" s="91" t="s">
        <v>168</v>
      </c>
      <c r="C20" s="68">
        <v>0</v>
      </c>
      <c r="D20" s="65">
        <f t="shared" si="0"/>
        <v>0</v>
      </c>
      <c r="E20" s="68">
        <v>10643835615</v>
      </c>
      <c r="F20" s="65">
        <f t="shared" si="1"/>
        <v>2.7505194871275593</v>
      </c>
      <c r="H20" s="88"/>
    </row>
    <row r="21" spans="1:8">
      <c r="A21" s="64" t="s">
        <v>206</v>
      </c>
      <c r="B21" s="91" t="s">
        <v>207</v>
      </c>
      <c r="C21" s="68">
        <v>4832876720</v>
      </c>
      <c r="D21" s="65">
        <f t="shared" si="0"/>
        <v>3.6368654828039486</v>
      </c>
      <c r="E21" s="68">
        <v>35169863023</v>
      </c>
      <c r="F21" s="65">
        <f t="shared" si="1"/>
        <v>9.0883960541482374</v>
      </c>
      <c r="H21" s="88"/>
    </row>
    <row r="22" spans="1:8">
      <c r="A22" s="64" t="s">
        <v>194</v>
      </c>
      <c r="B22" s="68">
        <v>423670286006</v>
      </c>
      <c r="C22" s="68">
        <v>23013698624</v>
      </c>
      <c r="D22" s="65">
        <f t="shared" si="0"/>
        <v>17.318407028863405</v>
      </c>
      <c r="E22" s="68">
        <v>69863013680</v>
      </c>
      <c r="F22" s="65">
        <f t="shared" si="1"/>
        <v>18.053602808887355</v>
      </c>
      <c r="H22" s="88"/>
    </row>
    <row r="23" spans="1:8">
      <c r="A23" s="64" t="s">
        <v>169</v>
      </c>
      <c r="B23" s="91" t="s">
        <v>636</v>
      </c>
      <c r="C23" s="68">
        <v>15468493142</v>
      </c>
      <c r="D23" s="65">
        <f t="shared" si="0"/>
        <v>11.64044357811167</v>
      </c>
      <c r="E23" s="68">
        <v>44317808192</v>
      </c>
      <c r="F23" s="65">
        <f t="shared" si="1"/>
        <v>11.452356036680241</v>
      </c>
      <c r="H23" s="88"/>
    </row>
    <row r="24" spans="1:8">
      <c r="A24" s="64" t="s">
        <v>182</v>
      </c>
      <c r="B24" s="91">
        <v>2383547043</v>
      </c>
      <c r="C24" s="68">
        <v>24657534240</v>
      </c>
      <c r="D24" s="65">
        <f t="shared" si="0"/>
        <v>18.555436102353649</v>
      </c>
      <c r="E24" s="68">
        <v>69863013680</v>
      </c>
      <c r="F24" s="65">
        <f t="shared" si="1"/>
        <v>18.053602808887355</v>
      </c>
      <c r="H24" s="88"/>
    </row>
    <row r="25" spans="1:8">
      <c r="A25" s="64" t="s">
        <v>208</v>
      </c>
      <c r="B25" s="91">
        <v>2384931465</v>
      </c>
      <c r="C25" s="68">
        <v>9205479444</v>
      </c>
      <c r="D25" s="65">
        <f t="shared" si="0"/>
        <v>6.9273628073312166</v>
      </c>
      <c r="E25" s="68">
        <v>26958904086</v>
      </c>
      <c r="F25" s="65">
        <f t="shared" si="1"/>
        <v>6.9665667267208908</v>
      </c>
      <c r="H25" s="88"/>
    </row>
    <row r="26" spans="1:8">
      <c r="A26" s="64" t="s">
        <v>198</v>
      </c>
      <c r="B26" s="91" t="s">
        <v>199</v>
      </c>
      <c r="C26" s="68">
        <v>2991780820</v>
      </c>
      <c r="D26" s="65">
        <f t="shared" si="0"/>
        <v>2.2513929129094135</v>
      </c>
      <c r="E26" s="68">
        <v>7265753420</v>
      </c>
      <c r="F26" s="65">
        <f t="shared" si="1"/>
        <v>1.8775746914213978</v>
      </c>
      <c r="H26" s="88"/>
    </row>
    <row r="27" spans="1:8">
      <c r="A27" s="64" t="s">
        <v>184</v>
      </c>
      <c r="B27" s="91" t="s">
        <v>185</v>
      </c>
      <c r="C27" s="68">
        <v>9435616428</v>
      </c>
      <c r="D27" s="65">
        <f t="shared" si="0"/>
        <v>7.1005468759341923</v>
      </c>
      <c r="E27" s="68">
        <v>18871232856</v>
      </c>
      <c r="F27" s="65">
        <f t="shared" si="1"/>
        <v>4.8765967076192833</v>
      </c>
      <c r="H27" s="88"/>
    </row>
    <row r="28" spans="1:8">
      <c r="A28" s="64" t="s">
        <v>160</v>
      </c>
      <c r="B28" s="91" t="s">
        <v>161</v>
      </c>
      <c r="C28" s="68">
        <v>3105052775</v>
      </c>
      <c r="D28" s="65">
        <f t="shared" si="0"/>
        <v>2.3366330063726752</v>
      </c>
      <c r="E28" s="68">
        <v>5449315069</v>
      </c>
      <c r="F28" s="65">
        <f t="shared" si="1"/>
        <v>1.4081810195997058</v>
      </c>
      <c r="H28" s="88"/>
    </row>
    <row r="29" spans="1:8">
      <c r="A29" s="64" t="s">
        <v>210</v>
      </c>
      <c r="B29" s="91" t="s">
        <v>211</v>
      </c>
      <c r="C29" s="68">
        <v>18986301360</v>
      </c>
      <c r="D29" s="65">
        <f t="shared" si="0"/>
        <v>14.287685795200183</v>
      </c>
      <c r="E29" s="68">
        <v>27846575328</v>
      </c>
      <c r="F29" s="65">
        <f t="shared" si="1"/>
        <v>7.1959536824760999</v>
      </c>
      <c r="H29" s="88"/>
    </row>
    <row r="30" spans="1:8">
      <c r="A30" s="64" t="s">
        <v>186</v>
      </c>
      <c r="B30" s="91" t="s">
        <v>637</v>
      </c>
      <c r="C30" s="68">
        <v>1668493145</v>
      </c>
      <c r="D30" s="65">
        <f t="shared" si="0"/>
        <v>1.2555845056493606</v>
      </c>
      <c r="E30" s="68">
        <v>2416438356</v>
      </c>
      <c r="F30" s="65">
        <f t="shared" si="1"/>
        <v>0.62444226198437802</v>
      </c>
      <c r="H30" s="88"/>
    </row>
    <row r="31" spans="1:8">
      <c r="A31" s="64" t="s">
        <v>202</v>
      </c>
      <c r="B31" s="68">
        <v>479604618681</v>
      </c>
      <c r="C31" s="68">
        <v>7520547960</v>
      </c>
      <c r="D31" s="65">
        <f t="shared" si="0"/>
        <v>5.6594080238603004</v>
      </c>
      <c r="E31" s="68">
        <v>7704974189</v>
      </c>
      <c r="F31" s="65">
        <f t="shared" si="1"/>
        <v>1.9910756254815913</v>
      </c>
      <c r="H31" s="88"/>
    </row>
    <row r="32" spans="1:8">
      <c r="A32" s="64" t="s">
        <v>200</v>
      </c>
      <c r="B32" s="68">
        <v>279007287411</v>
      </c>
      <c r="C32" s="68">
        <v>15151</v>
      </c>
      <c r="D32" s="65">
        <f t="shared" si="0"/>
        <v>1.1401521727614566E-5</v>
      </c>
      <c r="E32" s="68">
        <v>15151</v>
      </c>
      <c r="F32" s="65">
        <f t="shared" si="1"/>
        <v>3.9152352832977926E-6</v>
      </c>
      <c r="H32" s="88"/>
    </row>
    <row r="33" spans="1:8">
      <c r="A33" s="64" t="s">
        <v>216</v>
      </c>
      <c r="B33" s="91" t="s">
        <v>217</v>
      </c>
      <c r="C33" s="68">
        <v>460273968</v>
      </c>
      <c r="D33" s="65">
        <f t="shared" si="0"/>
        <v>0.34636813720595155</v>
      </c>
      <c r="E33" s="68">
        <v>460273968</v>
      </c>
      <c r="F33" s="65">
        <f t="shared" si="1"/>
        <v>0.11894138205379703</v>
      </c>
      <c r="H33" s="88"/>
    </row>
    <row r="34" spans="1:8">
      <c r="A34" s="64" t="s">
        <v>212</v>
      </c>
      <c r="B34" s="91" t="s">
        <v>213</v>
      </c>
      <c r="C34" s="68">
        <v>573770498</v>
      </c>
      <c r="D34" s="65">
        <f t="shared" si="0"/>
        <v>0.43177722920013401</v>
      </c>
      <c r="E34" s="68">
        <v>573770498</v>
      </c>
      <c r="F34" s="65">
        <f t="shared" si="1"/>
        <v>0.14827051008414924</v>
      </c>
      <c r="H34" s="88"/>
    </row>
    <row r="35" spans="1:8">
      <c r="A35" s="64" t="s">
        <v>214</v>
      </c>
      <c r="B35" s="68">
        <v>479604790444</v>
      </c>
      <c r="C35" s="68">
        <v>291666669</v>
      </c>
      <c r="D35" s="65">
        <f t="shared" si="0"/>
        <v>0.21948675756217187</v>
      </c>
      <c r="E35" s="68">
        <v>291666669</v>
      </c>
      <c r="F35" s="65">
        <f t="shared" si="1"/>
        <v>7.5370842415070846E-2</v>
      </c>
      <c r="H35" s="88"/>
    </row>
    <row r="36" spans="1:8" ht="19.5" thickBot="1">
      <c r="A36" s="64" t="s">
        <v>55</v>
      </c>
      <c r="C36" s="87">
        <f>SUM(C8:C35)</f>
        <v>132885770531</v>
      </c>
      <c r="D36" s="87">
        <f>SUM(D8:D35)</f>
        <v>100.00000000000001</v>
      </c>
      <c r="E36" s="87">
        <f>SUM(E8:E35)</f>
        <v>386975466446</v>
      </c>
      <c r="F36" s="87">
        <f>SUM(F8:F35)</f>
        <v>99.999999999999986</v>
      </c>
      <c r="G36" s="105"/>
    </row>
    <row r="37" spans="1:8" ht="23.1" customHeight="1" thickTop="1">
      <c r="A37" s="81" t="s">
        <v>56</v>
      </c>
      <c r="B37" s="66"/>
      <c r="C37" s="86"/>
      <c r="D37" s="66"/>
      <c r="E37" s="86"/>
      <c r="F37" s="67"/>
      <c r="G37" s="74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scale="53" orientation="portrait" horizontalDpi="4294967295" verticalDpi="4294967295" r:id="rId1"/>
  <headerFooter differentOddEven="1" differentFirst="1"/>
  <colBreaks count="1" manualBreakCount="1">
    <brk id="6" max="3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D13"/>
  <sheetViews>
    <sheetView rightToLeft="1" view="pageBreakPreview" topLeftCell="A7" zoomScale="106" zoomScaleNormal="100" zoomScaleSheetLayoutView="106" workbookViewId="0">
      <selection activeCell="D10" sqref="D10:D17"/>
    </sheetView>
  </sheetViews>
  <sheetFormatPr defaultColWidth="9" defaultRowHeight="18.75"/>
  <cols>
    <col min="1" max="1" width="32.5" style="62" bestFit="1" customWidth="1"/>
    <col min="2" max="2" width="22.5" style="62" bestFit="1" customWidth="1"/>
    <col min="3" max="3" width="23.375" style="62" bestFit="1" customWidth="1"/>
    <col min="4" max="4" width="13.125" style="79" bestFit="1" customWidth="1"/>
    <col min="5" max="16384" width="9" style="79"/>
  </cols>
  <sheetData>
    <row r="1" spans="1:4" ht="21">
      <c r="A1" s="162" t="s">
        <v>0</v>
      </c>
      <c r="B1" s="162"/>
      <c r="C1" s="162"/>
    </row>
    <row r="2" spans="1:4" ht="21">
      <c r="A2" s="162" t="s">
        <v>219</v>
      </c>
      <c r="B2" s="162"/>
      <c r="C2" s="162"/>
    </row>
    <row r="3" spans="1:4" ht="21">
      <c r="A3" s="162" t="s">
        <v>220</v>
      </c>
      <c r="B3" s="162"/>
      <c r="C3" s="162"/>
    </row>
    <row r="4" spans="1:4">
      <c r="A4" s="165" t="s">
        <v>314</v>
      </c>
      <c r="B4" s="165"/>
      <c r="C4" s="165"/>
    </row>
    <row r="5" spans="1:4" ht="19.5" thickBot="1">
      <c r="A5" s="80"/>
      <c r="B5" s="85" t="s">
        <v>236</v>
      </c>
      <c r="C5" s="85" t="s">
        <v>237</v>
      </c>
    </row>
    <row r="6" spans="1:4">
      <c r="A6" s="176" t="s">
        <v>232</v>
      </c>
      <c r="B6" s="178" t="s">
        <v>154</v>
      </c>
      <c r="C6" s="178" t="s">
        <v>154</v>
      </c>
    </row>
    <row r="7" spans="1:4">
      <c r="A7" s="177"/>
      <c r="B7" s="166"/>
      <c r="C7" s="166"/>
    </row>
    <row r="8" spans="1:4">
      <c r="A8" s="64" t="s">
        <v>232</v>
      </c>
      <c r="B8" s="82">
        <v>46903</v>
      </c>
      <c r="C8" s="82">
        <v>14067522437</v>
      </c>
    </row>
    <row r="9" spans="1:4">
      <c r="A9" s="64" t="s">
        <v>315</v>
      </c>
      <c r="B9" s="82">
        <v>12203510</v>
      </c>
      <c r="C9" s="82">
        <v>193299393</v>
      </c>
    </row>
    <row r="10" spans="1:4">
      <c r="A10" s="64" t="s">
        <v>316</v>
      </c>
      <c r="B10" s="82">
        <v>110201502</v>
      </c>
      <c r="C10" s="82">
        <v>3482500138</v>
      </c>
    </row>
    <row r="11" spans="1:4">
      <c r="A11" s="64" t="s">
        <v>317</v>
      </c>
      <c r="B11" s="82">
        <v>-869160117</v>
      </c>
      <c r="C11" s="82">
        <v>73909284</v>
      </c>
    </row>
    <row r="12" spans="1:4" ht="23.1" customHeight="1" thickBot="1">
      <c r="A12" s="64" t="s">
        <v>55</v>
      </c>
      <c r="B12" s="87">
        <v>-746708202</v>
      </c>
      <c r="C12" s="87">
        <v>17817231252</v>
      </c>
      <c r="D12" s="105"/>
    </row>
    <row r="13" spans="1:4" ht="23.1" customHeight="1" thickTop="1">
      <c r="A13" s="64" t="s">
        <v>56</v>
      </c>
      <c r="B13" s="65"/>
      <c r="C13" s="65"/>
      <c r="D13" s="105"/>
    </row>
  </sheetData>
  <mergeCells count="7">
    <mergeCell ref="A6:A7"/>
    <mergeCell ref="B6:B7"/>
    <mergeCell ref="C6:C7"/>
    <mergeCell ref="A1:C1"/>
    <mergeCell ref="A2:C2"/>
    <mergeCell ref="A3:C3"/>
    <mergeCell ref="A4:C4"/>
  </mergeCells>
  <pageMargins left="0.7" right="0.7" top="0.75" bottom="0.75" header="0.3" footer="0.3"/>
  <pageSetup paperSize="9" scale="91" orientation="portrait" horizontalDpi="4294967295" verticalDpi="4294967295" r:id="rId1"/>
  <headerFooter differentOddEven="1"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M9"/>
  <sheetViews>
    <sheetView rightToLeft="1" view="pageBreakPreview" zoomScale="136" zoomScaleNormal="106" zoomScaleSheetLayoutView="136" workbookViewId="0">
      <selection activeCell="J11" sqref="J11:J12"/>
    </sheetView>
  </sheetViews>
  <sheetFormatPr defaultColWidth="13" defaultRowHeight="18.75"/>
  <cols>
    <col min="1" max="1" width="19.125" style="50" bestFit="1" customWidth="1"/>
    <col min="2" max="2" width="13" style="50" bestFit="1" customWidth="1"/>
    <col min="3" max="3" width="21.75" style="50" bestFit="1" customWidth="1"/>
    <col min="4" max="4" width="14.75" style="50" bestFit="1" customWidth="1"/>
    <col min="5" max="5" width="14.375" style="50" bestFit="1" customWidth="1"/>
    <col min="6" max="6" width="8.375" style="50" bestFit="1" customWidth="1"/>
    <col min="7" max="7" width="15.25" style="50" bestFit="1" customWidth="1"/>
    <col min="8" max="8" width="14.375" style="50" bestFit="1" customWidth="1"/>
    <col min="9" max="9" width="8.375" style="50" bestFit="1" customWidth="1"/>
    <col min="10" max="10" width="15.25" style="50" bestFit="1" customWidth="1"/>
    <col min="11" max="14" width="13" style="50" customWidth="1"/>
    <col min="15" max="16384" width="13" style="50"/>
  </cols>
  <sheetData>
    <row r="1" spans="1:13" ht="21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3" ht="21">
      <c r="A2" s="148" t="s">
        <v>219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3" ht="21">
      <c r="A3" s="148" t="s">
        <v>4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3">
      <c r="A4" s="150" t="s">
        <v>234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1:13" ht="16.5" customHeight="1">
      <c r="B5" s="140" t="s">
        <v>235</v>
      </c>
      <c r="C5" s="140"/>
      <c r="D5" s="140"/>
      <c r="E5" s="161" t="s">
        <v>236</v>
      </c>
      <c r="F5" s="161"/>
      <c r="G5" s="161"/>
      <c r="H5" s="161" t="s">
        <v>237</v>
      </c>
      <c r="I5" s="161"/>
      <c r="J5" s="161"/>
      <c r="K5" s="78"/>
      <c r="L5" s="78"/>
      <c r="M5" s="78"/>
    </row>
    <row r="6" spans="1:13" s="26" customFormat="1">
      <c r="A6" s="115" t="s">
        <v>58</v>
      </c>
      <c r="B6" s="115" t="s">
        <v>238</v>
      </c>
      <c r="C6" s="115" t="s">
        <v>239</v>
      </c>
      <c r="D6" s="115" t="s">
        <v>240</v>
      </c>
      <c r="E6" s="115" t="s">
        <v>241</v>
      </c>
      <c r="F6" s="115" t="s">
        <v>242</v>
      </c>
      <c r="G6" s="115" t="s">
        <v>243</v>
      </c>
      <c r="H6" s="115" t="s">
        <v>241</v>
      </c>
      <c r="I6" s="115" t="s">
        <v>242</v>
      </c>
      <c r="J6" s="115" t="s">
        <v>243</v>
      </c>
    </row>
    <row r="7" spans="1:13" ht="23.1" customHeight="1">
      <c r="A7" s="25" t="s">
        <v>33</v>
      </c>
      <c r="B7" s="26" t="s">
        <v>244</v>
      </c>
      <c r="C7" s="58">
        <v>134501625</v>
      </c>
      <c r="D7" s="27">
        <v>540</v>
      </c>
      <c r="E7" s="27">
        <v>0</v>
      </c>
      <c r="F7" s="27">
        <v>0</v>
      </c>
      <c r="G7" s="27">
        <v>0</v>
      </c>
      <c r="H7" s="27">
        <v>72630877500</v>
      </c>
      <c r="I7" s="27">
        <v>0</v>
      </c>
      <c r="J7" s="27">
        <v>72630877500</v>
      </c>
    </row>
    <row r="8" spans="1:13" ht="23.1" customHeight="1" thickBot="1">
      <c r="A8" s="25" t="s">
        <v>55</v>
      </c>
      <c r="B8" s="26"/>
      <c r="C8" s="58"/>
      <c r="D8" s="27"/>
      <c r="E8" s="27"/>
      <c r="F8" s="27"/>
      <c r="G8" s="27"/>
      <c r="H8" s="34">
        <f>SUM(H7)</f>
        <v>72630877500</v>
      </c>
      <c r="I8" s="27"/>
      <c r="J8" s="34">
        <f>SUM(J7)</f>
        <v>72630877500</v>
      </c>
    </row>
    <row r="9" spans="1:13" ht="23.1" customHeight="1" thickTop="1">
      <c r="A9" s="25" t="s">
        <v>56</v>
      </c>
      <c r="B9" s="71"/>
      <c r="C9" s="77"/>
      <c r="D9" s="77"/>
      <c r="E9" s="77"/>
      <c r="F9" s="77"/>
      <c r="G9" s="77"/>
      <c r="H9" s="77"/>
      <c r="I9" s="77"/>
      <c r="J9" s="77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paperSize="9" scale="78" orientation="landscape" horizontalDpi="4294967295" verticalDpi="4294967295" r:id="rId1"/>
  <headerFooter differentOddEven="1" differentFirst="1"/>
  <colBreaks count="1" manualBreakCount="1">
    <brk id="10" max="8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L55"/>
  <sheetViews>
    <sheetView rightToLeft="1" view="pageBreakPreview" topLeftCell="A31" zoomScale="96" zoomScaleNormal="106" zoomScaleSheetLayoutView="96" workbookViewId="0">
      <selection activeCell="K56" sqref="K56"/>
    </sheetView>
  </sheetViews>
  <sheetFormatPr defaultColWidth="9" defaultRowHeight="18.75"/>
  <cols>
    <col min="1" max="1" width="35.25" style="50" bestFit="1" customWidth="1"/>
    <col min="2" max="2" width="11.875" style="50" bestFit="1" customWidth="1"/>
    <col min="3" max="3" width="9.625" style="50" bestFit="1" customWidth="1"/>
    <col min="4" max="4" width="14.375" style="50" bestFit="1" customWidth="1"/>
    <col min="5" max="5" width="14.5" style="50" bestFit="1" customWidth="1"/>
    <col min="6" max="6" width="11.875" style="50" bestFit="1" customWidth="1"/>
    <col min="7" max="7" width="14.625" style="50" bestFit="1" customWidth="1"/>
    <col min="8" max="8" width="15.875" style="50" bestFit="1" customWidth="1"/>
    <col min="9" max="9" width="11.625" style="50" bestFit="1" customWidth="1"/>
    <col min="10" max="10" width="16.125" style="50" bestFit="1" customWidth="1"/>
    <col min="11" max="11" width="19" style="51" bestFit="1" customWidth="1"/>
    <col min="12" max="12" width="14.375" style="51" bestFit="1" customWidth="1"/>
    <col min="13" max="16384" width="9" style="51"/>
  </cols>
  <sheetData>
    <row r="1" spans="1:12" ht="21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2" ht="21">
      <c r="A2" s="148" t="s">
        <v>219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2" ht="21">
      <c r="A3" s="148" t="s">
        <v>4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2">
      <c r="A4" s="150" t="s">
        <v>245</v>
      </c>
      <c r="B4" s="150"/>
      <c r="C4" s="150"/>
      <c r="D4" s="150"/>
      <c r="E4" s="150"/>
    </row>
    <row r="5" spans="1:12" ht="16.5" customHeight="1" thickBot="1">
      <c r="A5" s="26"/>
      <c r="B5" s="140"/>
      <c r="C5" s="140"/>
      <c r="D5" s="140"/>
      <c r="E5" s="161" t="s">
        <v>236</v>
      </c>
      <c r="F5" s="161"/>
      <c r="G5" s="161"/>
      <c r="H5" s="161" t="s">
        <v>237</v>
      </c>
      <c r="I5" s="161"/>
      <c r="J5" s="161"/>
    </row>
    <row r="6" spans="1:12" ht="38.25" customHeight="1">
      <c r="A6" s="26" t="s">
        <v>222</v>
      </c>
      <c r="B6" s="56" t="s">
        <v>246</v>
      </c>
      <c r="C6" s="56" t="s">
        <v>74</v>
      </c>
      <c r="D6" s="56" t="s">
        <v>147</v>
      </c>
      <c r="E6" s="56" t="s">
        <v>247</v>
      </c>
      <c r="F6" s="56" t="s">
        <v>242</v>
      </c>
      <c r="G6" s="56" t="s">
        <v>248</v>
      </c>
      <c r="H6" s="56" t="s">
        <v>247</v>
      </c>
      <c r="I6" s="56" t="s">
        <v>242</v>
      </c>
      <c r="J6" s="56" t="s">
        <v>248</v>
      </c>
    </row>
    <row r="7" spans="1:12" ht="23.1" customHeight="1">
      <c r="A7" s="25" t="s">
        <v>82</v>
      </c>
      <c r="B7" s="26" t="s">
        <v>249</v>
      </c>
      <c r="C7" s="26" t="s">
        <v>84</v>
      </c>
      <c r="D7" s="26" t="s">
        <v>250</v>
      </c>
      <c r="E7" s="27">
        <v>11977901314</v>
      </c>
      <c r="F7" s="27">
        <v>0</v>
      </c>
      <c r="G7" s="27">
        <f>E7+F7</f>
        <v>11977901314</v>
      </c>
      <c r="H7" s="27">
        <v>35714140328</v>
      </c>
      <c r="I7" s="27">
        <v>0</v>
      </c>
      <c r="J7" s="27">
        <f>H7+I7</f>
        <v>35714140328</v>
      </c>
      <c r="K7" s="93"/>
      <c r="L7" s="94"/>
    </row>
    <row r="8" spans="1:12" ht="23.1" customHeight="1">
      <c r="A8" s="25" t="s">
        <v>110</v>
      </c>
      <c r="B8" s="26" t="s">
        <v>251</v>
      </c>
      <c r="C8" s="26" t="s">
        <v>112</v>
      </c>
      <c r="D8" s="26" t="s">
        <v>250</v>
      </c>
      <c r="E8" s="27">
        <v>2889039984</v>
      </c>
      <c r="F8" s="27">
        <v>0</v>
      </c>
      <c r="G8" s="27">
        <f t="shared" ref="G8:G48" si="0">E8+F8</f>
        <v>2889039984</v>
      </c>
      <c r="H8" s="27">
        <v>20154392233</v>
      </c>
      <c r="I8" s="27">
        <v>0</v>
      </c>
      <c r="J8" s="27">
        <f t="shared" ref="J8:J49" si="1">H8+I8</f>
        <v>20154392233</v>
      </c>
      <c r="K8" s="93"/>
      <c r="L8" s="94"/>
    </row>
    <row r="9" spans="1:12" ht="23.1" customHeight="1">
      <c r="A9" s="25" t="s">
        <v>97</v>
      </c>
      <c r="B9" s="26" t="s">
        <v>252</v>
      </c>
      <c r="C9" s="26" t="s">
        <v>99</v>
      </c>
      <c r="D9" s="26" t="s">
        <v>250</v>
      </c>
      <c r="E9" s="27">
        <v>5510744494</v>
      </c>
      <c r="F9" s="27">
        <v>0</v>
      </c>
      <c r="G9" s="27">
        <f t="shared" si="0"/>
        <v>5510744494</v>
      </c>
      <c r="H9" s="27">
        <v>35221002272</v>
      </c>
      <c r="I9" s="27">
        <v>0</v>
      </c>
      <c r="J9" s="27">
        <f t="shared" si="1"/>
        <v>35221002272</v>
      </c>
      <c r="K9" s="93"/>
      <c r="L9" s="94"/>
    </row>
    <row r="10" spans="1:12" ht="23.1" customHeight="1">
      <c r="A10" s="25" t="s">
        <v>103</v>
      </c>
      <c r="B10" s="26" t="s">
        <v>253</v>
      </c>
      <c r="C10" s="26" t="s">
        <v>102</v>
      </c>
      <c r="D10" s="26" t="s">
        <v>250</v>
      </c>
      <c r="E10" s="27">
        <v>3958821734</v>
      </c>
      <c r="F10" s="27">
        <v>0</v>
      </c>
      <c r="G10" s="27">
        <f t="shared" si="0"/>
        <v>3958821734</v>
      </c>
      <c r="H10" s="27">
        <v>129935529275</v>
      </c>
      <c r="I10" s="27">
        <v>0</v>
      </c>
      <c r="J10" s="27">
        <f t="shared" si="1"/>
        <v>129935529275</v>
      </c>
      <c r="K10" s="93"/>
      <c r="L10" s="94"/>
    </row>
    <row r="11" spans="1:12" ht="23.1" customHeight="1">
      <c r="A11" s="25" t="s">
        <v>78</v>
      </c>
      <c r="B11" s="26" t="s">
        <v>254</v>
      </c>
      <c r="C11" s="26" t="s">
        <v>81</v>
      </c>
      <c r="D11" s="26" t="s">
        <v>255</v>
      </c>
      <c r="E11" s="27">
        <v>3571459796</v>
      </c>
      <c r="F11" s="27">
        <v>0</v>
      </c>
      <c r="G11" s="27">
        <f t="shared" si="0"/>
        <v>3571459796</v>
      </c>
      <c r="H11" s="27">
        <v>12844323106</v>
      </c>
      <c r="I11" s="27">
        <v>0</v>
      </c>
      <c r="J11" s="27">
        <f t="shared" si="1"/>
        <v>12844323106</v>
      </c>
      <c r="K11" s="93"/>
      <c r="L11" s="94"/>
    </row>
    <row r="12" spans="1:12" ht="23.1" customHeight="1">
      <c r="A12" s="25" t="s">
        <v>85</v>
      </c>
      <c r="B12" s="26" t="s">
        <v>256</v>
      </c>
      <c r="C12" s="26" t="s">
        <v>87</v>
      </c>
      <c r="D12" s="26" t="s">
        <v>250</v>
      </c>
      <c r="E12" s="27">
        <v>20160097801</v>
      </c>
      <c r="F12" s="27">
        <v>0</v>
      </c>
      <c r="G12" s="27">
        <f t="shared" si="0"/>
        <v>20160097801</v>
      </c>
      <c r="H12" s="27">
        <v>68546102905</v>
      </c>
      <c r="I12" s="27">
        <v>0</v>
      </c>
      <c r="J12" s="27">
        <f t="shared" si="1"/>
        <v>68546102905</v>
      </c>
      <c r="K12" s="93"/>
      <c r="L12" s="94"/>
    </row>
    <row r="13" spans="1:12" ht="23.1" customHeight="1">
      <c r="A13" s="25" t="s">
        <v>100</v>
      </c>
      <c r="B13" s="26" t="s">
        <v>253</v>
      </c>
      <c r="C13" s="26" t="s">
        <v>102</v>
      </c>
      <c r="D13" s="26" t="s">
        <v>250</v>
      </c>
      <c r="E13" s="27">
        <v>10448073534</v>
      </c>
      <c r="F13" s="27">
        <v>0</v>
      </c>
      <c r="G13" s="27">
        <f t="shared" si="0"/>
        <v>10448073534</v>
      </c>
      <c r="H13" s="27">
        <v>49937943100</v>
      </c>
      <c r="I13" s="27">
        <v>0</v>
      </c>
      <c r="J13" s="27">
        <f t="shared" si="1"/>
        <v>49937943100</v>
      </c>
      <c r="K13" s="93"/>
      <c r="L13" s="94"/>
    </row>
    <row r="14" spans="1:12" ht="23.1" customHeight="1">
      <c r="A14" s="25" t="s">
        <v>107</v>
      </c>
      <c r="B14" s="26" t="s">
        <v>257</v>
      </c>
      <c r="C14" s="26" t="s">
        <v>109</v>
      </c>
      <c r="D14" s="26" t="s">
        <v>250</v>
      </c>
      <c r="E14" s="27">
        <v>10239469018</v>
      </c>
      <c r="F14" s="27">
        <v>0</v>
      </c>
      <c r="G14" s="27">
        <f t="shared" si="0"/>
        <v>10239469018</v>
      </c>
      <c r="H14" s="27">
        <v>40711331844</v>
      </c>
      <c r="I14" s="27">
        <v>0</v>
      </c>
      <c r="J14" s="27">
        <f t="shared" si="1"/>
        <v>40711331844</v>
      </c>
      <c r="K14" s="93"/>
      <c r="L14" s="94"/>
    </row>
    <row r="15" spans="1:12" ht="23.1" customHeight="1">
      <c r="A15" s="25" t="s">
        <v>104</v>
      </c>
      <c r="B15" s="26" t="s">
        <v>252</v>
      </c>
      <c r="C15" s="26" t="s">
        <v>106</v>
      </c>
      <c r="D15" s="26" t="s">
        <v>250</v>
      </c>
      <c r="E15" s="27">
        <v>14370582352</v>
      </c>
      <c r="F15" s="27">
        <v>0</v>
      </c>
      <c r="G15" s="27">
        <f t="shared" si="0"/>
        <v>14370582352</v>
      </c>
      <c r="H15" s="27">
        <v>57699564645</v>
      </c>
      <c r="I15" s="27">
        <v>0</v>
      </c>
      <c r="J15" s="27">
        <f t="shared" si="1"/>
        <v>57699564645</v>
      </c>
      <c r="K15" s="93"/>
      <c r="L15" s="94"/>
    </row>
    <row r="16" spans="1:12" ht="23.1" customHeight="1">
      <c r="A16" s="25" t="s">
        <v>88</v>
      </c>
      <c r="B16" s="26" t="s">
        <v>258</v>
      </c>
      <c r="C16" s="26" t="s">
        <v>90</v>
      </c>
      <c r="D16" s="26" t="s">
        <v>250</v>
      </c>
      <c r="E16" s="27">
        <v>2329024125</v>
      </c>
      <c r="F16" s="27">
        <v>0</v>
      </c>
      <c r="G16" s="27">
        <f t="shared" si="0"/>
        <v>2329024125</v>
      </c>
      <c r="H16" s="27">
        <v>9433610613</v>
      </c>
      <c r="I16" s="27">
        <v>0</v>
      </c>
      <c r="J16" s="27">
        <f t="shared" si="1"/>
        <v>9433610613</v>
      </c>
      <c r="K16" s="93"/>
      <c r="L16" s="94"/>
    </row>
    <row r="17" spans="1:12" ht="23.1" customHeight="1">
      <c r="A17" s="25" t="s">
        <v>91</v>
      </c>
      <c r="B17" s="26" t="s">
        <v>259</v>
      </c>
      <c r="C17" s="26" t="s">
        <v>93</v>
      </c>
      <c r="D17" s="26" t="s">
        <v>250</v>
      </c>
      <c r="E17" s="27">
        <v>10860759987</v>
      </c>
      <c r="F17" s="27">
        <v>0</v>
      </c>
      <c r="G17" s="27">
        <f t="shared" si="0"/>
        <v>10860759987</v>
      </c>
      <c r="H17" s="27">
        <v>49701138310</v>
      </c>
      <c r="I17" s="27">
        <v>0</v>
      </c>
      <c r="J17" s="27">
        <f t="shared" si="1"/>
        <v>49701138310</v>
      </c>
      <c r="K17" s="93"/>
      <c r="L17" s="94"/>
    </row>
    <row r="18" spans="1:12" ht="23.1" customHeight="1">
      <c r="A18" s="25" t="s">
        <v>113</v>
      </c>
      <c r="B18" s="26" t="s">
        <v>260</v>
      </c>
      <c r="C18" s="26" t="s">
        <v>116</v>
      </c>
      <c r="D18" s="26" t="s">
        <v>261</v>
      </c>
      <c r="E18" s="27">
        <v>21015242039</v>
      </c>
      <c r="F18" s="27">
        <v>0</v>
      </c>
      <c r="G18" s="27">
        <f t="shared" si="0"/>
        <v>21015242039</v>
      </c>
      <c r="H18" s="27">
        <v>101426018249</v>
      </c>
      <c r="I18" s="27">
        <v>0</v>
      </c>
      <c r="J18" s="27">
        <f t="shared" si="1"/>
        <v>101426018249</v>
      </c>
      <c r="K18" s="93"/>
      <c r="L18" s="94"/>
    </row>
    <row r="19" spans="1:12" ht="23.1" customHeight="1">
      <c r="A19" s="25" t="s">
        <v>94</v>
      </c>
      <c r="B19" s="26" t="s">
        <v>262</v>
      </c>
      <c r="C19" s="26" t="s">
        <v>96</v>
      </c>
      <c r="D19" s="26" t="s">
        <v>250</v>
      </c>
      <c r="E19" s="27">
        <v>6145132545</v>
      </c>
      <c r="F19" s="27">
        <v>0</v>
      </c>
      <c r="G19" s="27">
        <f t="shared" si="0"/>
        <v>6145132545</v>
      </c>
      <c r="H19" s="27">
        <v>23976055194</v>
      </c>
      <c r="I19" s="27">
        <v>0</v>
      </c>
      <c r="J19" s="27">
        <f t="shared" si="1"/>
        <v>23976055194</v>
      </c>
      <c r="K19" s="93"/>
      <c r="L19" s="94"/>
    </row>
    <row r="20" spans="1:12" ht="23.1" customHeight="1">
      <c r="A20" s="25" t="s">
        <v>216</v>
      </c>
      <c r="B20" s="26" t="s">
        <v>618</v>
      </c>
      <c r="C20" s="26" t="s">
        <v>93</v>
      </c>
      <c r="D20" s="26">
        <v>22.5</v>
      </c>
      <c r="E20" s="27">
        <v>460273968</v>
      </c>
      <c r="F20" s="27">
        <v>-5236053</v>
      </c>
      <c r="G20" s="27">
        <f t="shared" si="0"/>
        <v>455037915</v>
      </c>
      <c r="H20" s="27">
        <v>460273968</v>
      </c>
      <c r="I20" s="27">
        <v>-5236053</v>
      </c>
      <c r="J20" s="27">
        <f t="shared" si="1"/>
        <v>455037915</v>
      </c>
    </row>
    <row r="21" spans="1:12" ht="23.1" customHeight="1">
      <c r="A21" s="25" t="s">
        <v>210</v>
      </c>
      <c r="B21" s="26" t="s">
        <v>263</v>
      </c>
      <c r="C21" s="26" t="s">
        <v>620</v>
      </c>
      <c r="D21" s="26">
        <v>22.5</v>
      </c>
      <c r="E21" s="27">
        <v>18986301360</v>
      </c>
      <c r="F21" s="27">
        <v>0</v>
      </c>
      <c r="G21" s="27">
        <f t="shared" si="0"/>
        <v>18986301360</v>
      </c>
      <c r="H21" s="27">
        <v>27846575328</v>
      </c>
      <c r="I21" s="27">
        <v>-115006260</v>
      </c>
      <c r="J21" s="27">
        <f t="shared" si="1"/>
        <v>27731569068</v>
      </c>
    </row>
    <row r="22" spans="1:12" ht="23.1" customHeight="1">
      <c r="A22" s="25" t="s">
        <v>208</v>
      </c>
      <c r="B22" s="26" t="s">
        <v>9</v>
      </c>
      <c r="C22" s="26" t="s">
        <v>621</v>
      </c>
      <c r="D22" s="26">
        <v>22.5</v>
      </c>
      <c r="E22" s="27">
        <v>9205479444</v>
      </c>
      <c r="F22" s="27">
        <v>9434070</v>
      </c>
      <c r="G22" s="27">
        <f t="shared" si="0"/>
        <v>9214913514</v>
      </c>
      <c r="H22" s="27">
        <v>26958904086</v>
      </c>
      <c r="I22" s="27">
        <v>-3691120</v>
      </c>
      <c r="J22" s="27">
        <f t="shared" si="1"/>
        <v>26955212966</v>
      </c>
    </row>
    <row r="23" spans="1:12" ht="23.1" customHeight="1">
      <c r="A23" s="25" t="s">
        <v>206</v>
      </c>
      <c r="B23" s="26" t="s">
        <v>9</v>
      </c>
      <c r="C23" s="26" t="s">
        <v>621</v>
      </c>
      <c r="D23" s="26">
        <v>22.5</v>
      </c>
      <c r="E23" s="27">
        <v>4832876720</v>
      </c>
      <c r="F23" s="27">
        <v>11584122</v>
      </c>
      <c r="G23" s="27">
        <f t="shared" si="0"/>
        <v>4844460842</v>
      </c>
      <c r="H23" s="27">
        <v>35169863023</v>
      </c>
      <c r="I23" s="27">
        <v>0</v>
      </c>
      <c r="J23" s="27">
        <f t="shared" si="1"/>
        <v>35169863023</v>
      </c>
    </row>
    <row r="24" spans="1:12" ht="23.1" customHeight="1">
      <c r="A24" s="25" t="s">
        <v>204</v>
      </c>
      <c r="B24" s="26" t="s">
        <v>264</v>
      </c>
      <c r="C24" s="26" t="s">
        <v>619</v>
      </c>
      <c r="D24" s="26">
        <v>10</v>
      </c>
      <c r="E24" s="27">
        <v>460700</v>
      </c>
      <c r="F24" s="27">
        <v>0</v>
      </c>
      <c r="G24" s="27">
        <f t="shared" si="0"/>
        <v>460700</v>
      </c>
      <c r="H24" s="27">
        <v>29458147</v>
      </c>
      <c r="I24" s="27">
        <v>0</v>
      </c>
      <c r="J24" s="27">
        <f t="shared" si="1"/>
        <v>29458147</v>
      </c>
    </row>
    <row r="25" spans="1:12" ht="23.1" customHeight="1">
      <c r="A25" s="25" t="s">
        <v>202</v>
      </c>
      <c r="B25" s="26" t="s">
        <v>9</v>
      </c>
      <c r="C25" s="26" t="s">
        <v>621</v>
      </c>
      <c r="D25" s="26">
        <v>22.5</v>
      </c>
      <c r="E25" s="27">
        <v>7520547960</v>
      </c>
      <c r="F25" s="27">
        <v>0</v>
      </c>
      <c r="G25" s="27">
        <f t="shared" si="0"/>
        <v>7520547960</v>
      </c>
      <c r="H25" s="27">
        <v>7704974189</v>
      </c>
      <c r="I25" s="27">
        <v>0</v>
      </c>
      <c r="J25" s="27">
        <f t="shared" si="1"/>
        <v>7704974189</v>
      </c>
    </row>
    <row r="26" spans="1:12" ht="23.1" customHeight="1">
      <c r="A26" s="25" t="s">
        <v>200</v>
      </c>
      <c r="B26" s="26" t="s">
        <v>9</v>
      </c>
      <c r="C26" s="26" t="s">
        <v>9</v>
      </c>
      <c r="D26" s="26">
        <v>10</v>
      </c>
      <c r="E26" s="27">
        <v>15151</v>
      </c>
      <c r="F26" s="27">
        <v>0</v>
      </c>
      <c r="G26" s="27">
        <f t="shared" si="0"/>
        <v>15151</v>
      </c>
      <c r="H26" s="27">
        <v>15151</v>
      </c>
      <c r="I26" s="27">
        <v>0</v>
      </c>
      <c r="J26" s="27">
        <f t="shared" si="1"/>
        <v>15151</v>
      </c>
    </row>
    <row r="27" spans="1:12" ht="23.1" customHeight="1">
      <c r="A27" s="25" t="s">
        <v>198</v>
      </c>
      <c r="B27" s="26" t="s">
        <v>9</v>
      </c>
      <c r="C27" s="26" t="s">
        <v>621</v>
      </c>
      <c r="D27" s="26">
        <v>22.5</v>
      </c>
      <c r="E27" s="27">
        <v>2991780820</v>
      </c>
      <c r="F27" s="27">
        <v>-61519652</v>
      </c>
      <c r="G27" s="27">
        <f t="shared" si="0"/>
        <v>2930261168</v>
      </c>
      <c r="H27" s="27">
        <v>7265753420</v>
      </c>
      <c r="I27" s="27">
        <v>-79649215</v>
      </c>
      <c r="J27" s="27">
        <f t="shared" si="1"/>
        <v>7186104205</v>
      </c>
    </row>
    <row r="28" spans="1:12" ht="23.1" customHeight="1">
      <c r="A28" s="25" t="s">
        <v>196</v>
      </c>
      <c r="B28" s="26" t="s">
        <v>7</v>
      </c>
      <c r="C28" s="26" t="s">
        <v>622</v>
      </c>
      <c r="D28" s="26">
        <v>10</v>
      </c>
      <c r="E28" s="27">
        <v>58928</v>
      </c>
      <c r="F28" s="27">
        <v>0</v>
      </c>
      <c r="G28" s="27">
        <f t="shared" si="0"/>
        <v>58928</v>
      </c>
      <c r="H28" s="27">
        <v>100102</v>
      </c>
      <c r="I28" s="27">
        <v>0</v>
      </c>
      <c r="J28" s="27">
        <f t="shared" si="1"/>
        <v>100102</v>
      </c>
    </row>
    <row r="29" spans="1:12" ht="23.1" customHeight="1">
      <c r="A29" s="25" t="s">
        <v>194</v>
      </c>
      <c r="B29" s="26" t="s">
        <v>265</v>
      </c>
      <c r="C29" s="26" t="s">
        <v>623</v>
      </c>
      <c r="D29" s="26">
        <v>22.5</v>
      </c>
      <c r="E29" s="27">
        <v>23013698624</v>
      </c>
      <c r="F29" s="27">
        <v>39697710</v>
      </c>
      <c r="G29" s="27">
        <f t="shared" si="0"/>
        <v>23053396334</v>
      </c>
      <c r="H29" s="27">
        <v>69863013680</v>
      </c>
      <c r="I29" s="27">
        <v>-13036729</v>
      </c>
      <c r="J29" s="27">
        <f t="shared" si="1"/>
        <v>69849976951</v>
      </c>
    </row>
    <row r="30" spans="1:12" ht="23.1" customHeight="1">
      <c r="A30" s="25" t="s">
        <v>192</v>
      </c>
      <c r="B30" s="26" t="s">
        <v>9</v>
      </c>
      <c r="C30" s="26" t="s">
        <v>621</v>
      </c>
      <c r="D30" s="26">
        <v>10</v>
      </c>
      <c r="E30" s="27">
        <v>38851</v>
      </c>
      <c r="F30" s="27">
        <v>0</v>
      </c>
      <c r="G30" s="27">
        <f t="shared" si="0"/>
        <v>38851</v>
      </c>
      <c r="H30" s="27">
        <v>160602</v>
      </c>
      <c r="I30" s="27">
        <v>0</v>
      </c>
      <c r="J30" s="27">
        <f t="shared" si="1"/>
        <v>160602</v>
      </c>
    </row>
    <row r="31" spans="1:12" ht="23.1" customHeight="1" thickBot="1">
      <c r="A31" s="26"/>
      <c r="B31" s="140"/>
      <c r="C31" s="140"/>
      <c r="D31" s="140"/>
      <c r="E31" s="161" t="s">
        <v>236</v>
      </c>
      <c r="F31" s="161"/>
      <c r="G31" s="161"/>
      <c r="H31" s="161" t="s">
        <v>237</v>
      </c>
      <c r="I31" s="161"/>
      <c r="J31" s="161"/>
    </row>
    <row r="32" spans="1:12" ht="23.1" customHeight="1">
      <c r="A32" s="26" t="s">
        <v>222</v>
      </c>
      <c r="B32" s="30" t="s">
        <v>246</v>
      </c>
      <c r="C32" s="30" t="s">
        <v>74</v>
      </c>
      <c r="D32" s="30" t="s">
        <v>147</v>
      </c>
      <c r="E32" s="30" t="s">
        <v>247</v>
      </c>
      <c r="F32" s="30" t="s">
        <v>242</v>
      </c>
      <c r="G32" s="30" t="s">
        <v>248</v>
      </c>
      <c r="H32" s="30" t="s">
        <v>247</v>
      </c>
      <c r="I32" s="30" t="s">
        <v>242</v>
      </c>
      <c r="J32" s="30" t="s">
        <v>248</v>
      </c>
    </row>
    <row r="33" spans="1:10" ht="23.1" customHeight="1">
      <c r="A33" s="25" t="s">
        <v>190</v>
      </c>
      <c r="B33" s="26" t="s">
        <v>266</v>
      </c>
      <c r="C33" s="26" t="s">
        <v>624</v>
      </c>
      <c r="D33" s="26">
        <v>22.5</v>
      </c>
      <c r="E33" s="27">
        <v>0</v>
      </c>
      <c r="F33" s="27">
        <v>0</v>
      </c>
      <c r="G33" s="27">
        <f t="shared" si="0"/>
        <v>0</v>
      </c>
      <c r="H33" s="27">
        <v>2</v>
      </c>
      <c r="I33" s="27">
        <v>4690292</v>
      </c>
      <c r="J33" s="27">
        <f t="shared" si="1"/>
        <v>4690294</v>
      </c>
    </row>
    <row r="34" spans="1:10" ht="23.1" customHeight="1">
      <c r="A34" s="25" t="s">
        <v>188</v>
      </c>
      <c r="B34" s="26" t="s">
        <v>267</v>
      </c>
      <c r="C34" s="26" t="s">
        <v>625</v>
      </c>
      <c r="D34" s="26">
        <v>10</v>
      </c>
      <c r="E34" s="27">
        <v>28368</v>
      </c>
      <c r="F34" s="27">
        <v>0</v>
      </c>
      <c r="G34" s="27">
        <f t="shared" si="0"/>
        <v>28368</v>
      </c>
      <c r="H34" s="27">
        <v>3152109</v>
      </c>
      <c r="I34" s="27">
        <v>0</v>
      </c>
      <c r="J34" s="27">
        <f t="shared" si="1"/>
        <v>3152109</v>
      </c>
    </row>
    <row r="35" spans="1:10" ht="23.1" customHeight="1">
      <c r="A35" s="25" t="s">
        <v>186</v>
      </c>
      <c r="B35" s="26" t="s">
        <v>9</v>
      </c>
      <c r="C35" s="26" t="s">
        <v>621</v>
      </c>
      <c r="D35" s="26">
        <v>22.5</v>
      </c>
      <c r="E35" s="27">
        <v>1668493145</v>
      </c>
      <c r="F35" s="27">
        <v>10306729</v>
      </c>
      <c r="G35" s="27">
        <f t="shared" si="0"/>
        <v>1678799874</v>
      </c>
      <c r="H35" s="27">
        <v>2416438356</v>
      </c>
      <c r="I35" s="27">
        <v>0</v>
      </c>
      <c r="J35" s="27">
        <f t="shared" si="1"/>
        <v>2416438356</v>
      </c>
    </row>
    <row r="36" spans="1:10" ht="23.1" customHeight="1">
      <c r="A36" s="25" t="s">
        <v>184</v>
      </c>
      <c r="B36" s="26" t="s">
        <v>268</v>
      </c>
      <c r="C36" s="26" t="s">
        <v>626</v>
      </c>
      <c r="D36" s="26">
        <v>22.5</v>
      </c>
      <c r="E36" s="27">
        <v>9435616428</v>
      </c>
      <c r="F36" s="27">
        <v>-7134229</v>
      </c>
      <c r="G36" s="27">
        <f t="shared" si="0"/>
        <v>9428482199</v>
      </c>
      <c r="H36" s="27">
        <v>18871232856</v>
      </c>
      <c r="I36" s="27">
        <v>-22619376</v>
      </c>
      <c r="J36" s="27">
        <f t="shared" si="1"/>
        <v>18848613480</v>
      </c>
    </row>
    <row r="37" spans="1:10" ht="23.1" customHeight="1">
      <c r="A37" s="25" t="s">
        <v>182</v>
      </c>
      <c r="B37" s="26" t="s">
        <v>269</v>
      </c>
      <c r="C37" s="26" t="s">
        <v>627</v>
      </c>
      <c r="D37" s="26">
        <v>22.5</v>
      </c>
      <c r="E37" s="27">
        <v>24657534240</v>
      </c>
      <c r="F37" s="27">
        <v>-97189573</v>
      </c>
      <c r="G37" s="27">
        <f t="shared" si="0"/>
        <v>24560344667</v>
      </c>
      <c r="H37" s="27">
        <v>69863013680</v>
      </c>
      <c r="I37" s="27">
        <v>-126354600</v>
      </c>
      <c r="J37" s="27">
        <f t="shared" si="1"/>
        <v>69736659080</v>
      </c>
    </row>
    <row r="38" spans="1:10" ht="23.1" customHeight="1">
      <c r="A38" s="25" t="s">
        <v>180</v>
      </c>
      <c r="B38" s="26" t="s">
        <v>265</v>
      </c>
      <c r="C38" s="26" t="s">
        <v>623</v>
      </c>
      <c r="D38" s="26">
        <v>10</v>
      </c>
      <c r="E38" s="27">
        <v>3037808228</v>
      </c>
      <c r="F38" s="27">
        <v>8829211</v>
      </c>
      <c r="G38" s="27">
        <f t="shared" si="0"/>
        <v>3046637439</v>
      </c>
      <c r="H38" s="27">
        <v>11391780855</v>
      </c>
      <c r="I38" s="27">
        <v>-12354731</v>
      </c>
      <c r="J38" s="27">
        <f t="shared" si="1"/>
        <v>11379426124</v>
      </c>
    </row>
    <row r="39" spans="1:10" ht="23.1" customHeight="1">
      <c r="A39" s="25" t="s">
        <v>178</v>
      </c>
      <c r="B39" s="26" t="s">
        <v>9</v>
      </c>
      <c r="C39" s="26" t="s">
        <v>621</v>
      </c>
      <c r="D39" s="26">
        <v>10</v>
      </c>
      <c r="E39" s="27">
        <v>25951</v>
      </c>
      <c r="F39" s="27">
        <v>0</v>
      </c>
      <c r="G39" s="27">
        <f t="shared" si="0"/>
        <v>25951</v>
      </c>
      <c r="H39" s="27">
        <v>84185</v>
      </c>
      <c r="I39" s="27">
        <v>0</v>
      </c>
      <c r="J39" s="27">
        <f t="shared" si="1"/>
        <v>84185</v>
      </c>
    </row>
    <row r="40" spans="1:10" ht="23.1" customHeight="1">
      <c r="A40" s="25" t="s">
        <v>176</v>
      </c>
      <c r="B40" s="26" t="s">
        <v>270</v>
      </c>
      <c r="C40" s="26" t="s">
        <v>628</v>
      </c>
      <c r="D40" s="26">
        <v>22.5</v>
      </c>
      <c r="E40" s="27">
        <v>0</v>
      </c>
      <c r="F40" s="27">
        <v>0</v>
      </c>
      <c r="G40" s="27">
        <f t="shared" si="0"/>
        <v>0</v>
      </c>
      <c r="H40" s="27">
        <v>312328772</v>
      </c>
      <c r="I40" s="27">
        <v>52702312</v>
      </c>
      <c r="J40" s="27">
        <f t="shared" si="1"/>
        <v>365031084</v>
      </c>
    </row>
    <row r="41" spans="1:10" ht="23.1" customHeight="1">
      <c r="A41" s="25" t="s">
        <v>214</v>
      </c>
      <c r="B41" s="26" t="s">
        <v>9</v>
      </c>
      <c r="C41" s="26" t="s">
        <v>621</v>
      </c>
      <c r="D41" s="26">
        <v>22.5</v>
      </c>
      <c r="E41" s="27">
        <v>291666669</v>
      </c>
      <c r="F41" s="27">
        <v>-5499890</v>
      </c>
      <c r="G41" s="27">
        <f t="shared" si="0"/>
        <v>286166779</v>
      </c>
      <c r="H41" s="27">
        <v>291666669</v>
      </c>
      <c r="I41" s="27">
        <v>-5499890</v>
      </c>
      <c r="J41" s="27">
        <f t="shared" si="1"/>
        <v>286166779</v>
      </c>
    </row>
    <row r="42" spans="1:10" ht="23.1" customHeight="1">
      <c r="A42" s="25" t="s">
        <v>171</v>
      </c>
      <c r="B42" s="26" t="s">
        <v>266</v>
      </c>
      <c r="C42" s="26" t="s">
        <v>624</v>
      </c>
      <c r="D42" s="26">
        <v>22.5</v>
      </c>
      <c r="E42" s="27">
        <v>0</v>
      </c>
      <c r="F42" s="27">
        <v>0</v>
      </c>
      <c r="G42" s="27">
        <f t="shared" si="0"/>
        <v>0</v>
      </c>
      <c r="H42" s="27">
        <v>424657535</v>
      </c>
      <c r="I42" s="27">
        <v>6229695</v>
      </c>
      <c r="J42" s="27">
        <f t="shared" si="1"/>
        <v>430887230</v>
      </c>
    </row>
    <row r="43" spans="1:10" ht="23.1" customHeight="1">
      <c r="A43" s="25" t="s">
        <v>169</v>
      </c>
      <c r="B43" s="26" t="s">
        <v>271</v>
      </c>
      <c r="C43" s="26" t="s">
        <v>629</v>
      </c>
      <c r="D43" s="26">
        <v>22.5</v>
      </c>
      <c r="E43" s="27">
        <v>15468493142</v>
      </c>
      <c r="F43" s="27">
        <v>-43791996</v>
      </c>
      <c r="G43" s="27">
        <f t="shared" si="0"/>
        <v>15424701146</v>
      </c>
      <c r="H43" s="27">
        <v>44317808192</v>
      </c>
      <c r="I43" s="27">
        <v>-106713076</v>
      </c>
      <c r="J43" s="27">
        <f t="shared" si="1"/>
        <v>44211095116</v>
      </c>
    </row>
    <row r="44" spans="1:10" ht="23.1" customHeight="1">
      <c r="A44" s="25" t="s">
        <v>167</v>
      </c>
      <c r="B44" s="26" t="s">
        <v>272</v>
      </c>
      <c r="C44" s="26" t="s">
        <v>630</v>
      </c>
      <c r="D44" s="26">
        <v>22.5</v>
      </c>
      <c r="E44" s="27">
        <v>0</v>
      </c>
      <c r="F44" s="27">
        <v>0</v>
      </c>
      <c r="G44" s="27">
        <f t="shared" si="0"/>
        <v>0</v>
      </c>
      <c r="H44" s="27">
        <v>10643835615</v>
      </c>
      <c r="I44" s="27">
        <v>0</v>
      </c>
      <c r="J44" s="27">
        <f t="shared" si="1"/>
        <v>10643835615</v>
      </c>
    </row>
    <row r="45" spans="1:10" ht="23.1" customHeight="1">
      <c r="A45" s="25" t="s">
        <v>165</v>
      </c>
      <c r="B45" s="26" t="s">
        <v>273</v>
      </c>
      <c r="C45" s="26" t="s">
        <v>631</v>
      </c>
      <c r="D45" s="26">
        <v>22.5</v>
      </c>
      <c r="E45" s="27">
        <v>7520547960</v>
      </c>
      <c r="F45" s="27">
        <v>-20345511</v>
      </c>
      <c r="G45" s="27">
        <f t="shared" si="0"/>
        <v>7500202449</v>
      </c>
      <c r="H45" s="27">
        <v>32881506853</v>
      </c>
      <c r="I45" s="27">
        <v>-46443809</v>
      </c>
      <c r="J45" s="27">
        <f t="shared" si="1"/>
        <v>32835063044</v>
      </c>
    </row>
    <row r="46" spans="1:10" ht="23.1" customHeight="1">
      <c r="A46" s="25" t="s">
        <v>162</v>
      </c>
      <c r="B46" s="26" t="s">
        <v>273</v>
      </c>
      <c r="C46" s="26" t="s">
        <v>631</v>
      </c>
      <c r="D46" s="26">
        <v>10</v>
      </c>
      <c r="E46" s="27">
        <v>132109</v>
      </c>
      <c r="F46" s="27">
        <v>0</v>
      </c>
      <c r="G46" s="27">
        <f t="shared" si="0"/>
        <v>132109</v>
      </c>
      <c r="H46" s="27">
        <v>167077</v>
      </c>
      <c r="I46" s="27">
        <v>0</v>
      </c>
      <c r="J46" s="27">
        <f t="shared" si="1"/>
        <v>167077</v>
      </c>
    </row>
    <row r="47" spans="1:10" ht="23.1" customHeight="1">
      <c r="A47" s="25" t="s">
        <v>212</v>
      </c>
      <c r="B47" s="26" t="s">
        <v>617</v>
      </c>
      <c r="C47" s="26" t="s">
        <v>632</v>
      </c>
      <c r="D47" s="26">
        <v>22.5</v>
      </c>
      <c r="E47" s="27">
        <v>573770498</v>
      </c>
      <c r="F47" s="27">
        <v>-7447535</v>
      </c>
      <c r="G47" s="27">
        <f t="shared" si="0"/>
        <v>566322963</v>
      </c>
      <c r="H47" s="27">
        <v>573770498</v>
      </c>
      <c r="I47" s="27">
        <v>-7447535</v>
      </c>
      <c r="J47" s="27">
        <f t="shared" si="1"/>
        <v>566322963</v>
      </c>
    </row>
    <row r="48" spans="1:10" ht="23.1" customHeight="1">
      <c r="A48" s="25" t="s">
        <v>160</v>
      </c>
      <c r="B48" s="26" t="s">
        <v>9</v>
      </c>
      <c r="C48" s="26" t="s">
        <v>621</v>
      </c>
      <c r="D48" s="26">
        <v>22.5</v>
      </c>
      <c r="E48" s="27">
        <v>3105052775</v>
      </c>
      <c r="F48" s="27">
        <v>15313635</v>
      </c>
      <c r="G48" s="27">
        <f t="shared" si="0"/>
        <v>3120366410</v>
      </c>
      <c r="H48" s="27">
        <v>5449315069</v>
      </c>
      <c r="I48" s="27">
        <v>0</v>
      </c>
      <c r="J48" s="27">
        <f t="shared" si="1"/>
        <v>5449315069</v>
      </c>
    </row>
    <row r="49" spans="1:10" ht="23.1" customHeight="1">
      <c r="A49" s="25" t="s">
        <v>157</v>
      </c>
      <c r="B49" s="26" t="s">
        <v>9</v>
      </c>
      <c r="C49" s="26" t="s">
        <v>621</v>
      </c>
      <c r="D49" s="26">
        <v>22.5</v>
      </c>
      <c r="E49" s="27">
        <v>115068492</v>
      </c>
      <c r="F49" s="27">
        <v>984683</v>
      </c>
      <c r="G49" s="27">
        <f>E49+F49</f>
        <v>116053175</v>
      </c>
      <c r="H49" s="27">
        <v>14235616427</v>
      </c>
      <c r="I49" s="27">
        <v>13219028</v>
      </c>
      <c r="J49" s="27">
        <f t="shared" si="1"/>
        <v>14248835455</v>
      </c>
    </row>
    <row r="50" spans="1:10" ht="23.1" customHeight="1" thickBot="1">
      <c r="A50" s="25" t="s">
        <v>55</v>
      </c>
      <c r="B50" s="25"/>
      <c r="C50" s="25"/>
      <c r="D50" s="25"/>
      <c r="E50" s="34">
        <f t="shared" ref="E50:J50" si="2">SUM(E7:E49)</f>
        <v>256362119254</v>
      </c>
      <c r="F50" s="34">
        <f t="shared" si="2"/>
        <v>-152014279</v>
      </c>
      <c r="G50" s="34">
        <f t="shared" si="2"/>
        <v>256210104975</v>
      </c>
      <c r="H50" s="34">
        <f t="shared" si="2"/>
        <v>1022276618520</v>
      </c>
      <c r="I50" s="34">
        <f t="shared" si="2"/>
        <v>-467211067</v>
      </c>
      <c r="J50" s="34">
        <f t="shared" si="2"/>
        <v>1021809407453</v>
      </c>
    </row>
    <row r="51" spans="1:10" ht="23.1" customHeight="1" thickTop="1">
      <c r="A51" s="25" t="s">
        <v>56</v>
      </c>
      <c r="B51" s="25"/>
      <c r="C51" s="25"/>
      <c r="D51" s="25"/>
      <c r="E51" s="58"/>
      <c r="F51" s="58"/>
      <c r="G51" s="58"/>
      <c r="H51" s="58"/>
      <c r="I51" s="58"/>
      <c r="J51" s="58"/>
    </row>
    <row r="52" spans="1:10">
      <c r="G52" s="92"/>
      <c r="H52" s="92"/>
    </row>
    <row r="53" spans="1:10">
      <c r="G53" s="92"/>
    </row>
    <row r="54" spans="1:10">
      <c r="G54" s="92"/>
    </row>
    <row r="55" spans="1:10">
      <c r="G55" s="92"/>
    </row>
  </sheetData>
  <mergeCells count="10">
    <mergeCell ref="A1:J1"/>
    <mergeCell ref="A2:J2"/>
    <mergeCell ref="A3:J3"/>
    <mergeCell ref="B31:D31"/>
    <mergeCell ref="E31:G31"/>
    <mergeCell ref="H31:J31"/>
    <mergeCell ref="A4:E4"/>
    <mergeCell ref="B5:D5"/>
    <mergeCell ref="E5:G5"/>
    <mergeCell ref="H5:J5"/>
  </mergeCells>
  <phoneticPr fontId="13" type="noConversion"/>
  <pageMargins left="0.7" right="0.7" top="0.75" bottom="0.75" header="0.3" footer="0.3"/>
  <pageSetup paperSize="9" scale="73" orientation="landscape" horizontalDpi="4294967295" verticalDpi="4294967295" r:id="rId1"/>
  <headerFooter differentOddEven="1" differentFirst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K387"/>
  <sheetViews>
    <sheetView rightToLeft="1" view="pageBreakPreview" zoomScaleNormal="100" zoomScaleSheetLayoutView="100" workbookViewId="0">
      <selection activeCell="K377" sqref="J377:K389"/>
    </sheetView>
  </sheetViews>
  <sheetFormatPr defaultColWidth="9" defaultRowHeight="18.75"/>
  <cols>
    <col min="1" max="1" width="34.125" style="50" bestFit="1" customWidth="1"/>
    <col min="2" max="2" width="11.875" style="50" bestFit="1" customWidth="1"/>
    <col min="3" max="3" width="16" style="50" bestFit="1" customWidth="1"/>
    <col min="4" max="4" width="16.25" style="50" bestFit="1" customWidth="1"/>
    <col min="5" max="5" width="17.125" style="50" bestFit="1" customWidth="1"/>
    <col min="6" max="6" width="11.875" style="50" bestFit="1" customWidth="1"/>
    <col min="7" max="7" width="16.875" style="50" bestFit="1" customWidth="1"/>
    <col min="8" max="8" width="17.625" style="50" bestFit="1" customWidth="1"/>
    <col min="9" max="9" width="17.125" style="50" bestFit="1" customWidth="1"/>
    <col min="10" max="10" width="14.75" style="51" bestFit="1" customWidth="1"/>
    <col min="11" max="11" width="4.875" style="51" bestFit="1" customWidth="1"/>
    <col min="12" max="16384" width="9" style="51"/>
  </cols>
  <sheetData>
    <row r="1" spans="1:9" ht="21">
      <c r="A1" s="148" t="s">
        <v>0</v>
      </c>
      <c r="B1" s="148"/>
      <c r="C1" s="148"/>
      <c r="D1" s="148"/>
      <c r="E1" s="148"/>
      <c r="F1" s="148"/>
      <c r="G1" s="148"/>
      <c r="H1" s="148"/>
      <c r="I1" s="148"/>
    </row>
    <row r="2" spans="1:9" ht="21">
      <c r="A2" s="148" t="s">
        <v>219</v>
      </c>
      <c r="B2" s="148"/>
      <c r="C2" s="148"/>
      <c r="D2" s="148"/>
      <c r="E2" s="148"/>
      <c r="F2" s="148"/>
      <c r="G2" s="148"/>
      <c r="H2" s="148"/>
      <c r="I2" s="148"/>
    </row>
    <row r="3" spans="1:9" ht="21">
      <c r="A3" s="148" t="s">
        <v>220</v>
      </c>
      <c r="B3" s="148"/>
      <c r="C3" s="148"/>
      <c r="D3" s="148"/>
      <c r="E3" s="148"/>
      <c r="F3" s="148"/>
      <c r="G3" s="148"/>
      <c r="H3" s="148"/>
      <c r="I3" s="148"/>
    </row>
    <row r="4" spans="1:9">
      <c r="A4" s="150" t="s">
        <v>274</v>
      </c>
      <c r="B4" s="150"/>
      <c r="C4" s="150"/>
      <c r="D4" s="150"/>
      <c r="E4" s="150"/>
      <c r="F4" s="150"/>
      <c r="G4" s="150"/>
      <c r="H4" s="150"/>
      <c r="I4" s="150"/>
    </row>
    <row r="5" spans="1:9" ht="16.5" customHeight="1">
      <c r="B5" s="161" t="s">
        <v>236</v>
      </c>
      <c r="C5" s="161"/>
      <c r="D5" s="161"/>
      <c r="E5" s="161"/>
      <c r="F5" s="161" t="s">
        <v>237</v>
      </c>
      <c r="G5" s="161"/>
      <c r="H5" s="161"/>
      <c r="I5" s="161"/>
    </row>
    <row r="6" spans="1:9">
      <c r="A6" s="26" t="s">
        <v>222</v>
      </c>
      <c r="B6" s="26" t="s">
        <v>11</v>
      </c>
      <c r="C6" s="26" t="s">
        <v>275</v>
      </c>
      <c r="D6" s="26" t="s">
        <v>276</v>
      </c>
      <c r="E6" s="25" t="s">
        <v>277</v>
      </c>
      <c r="F6" s="26" t="s">
        <v>11</v>
      </c>
      <c r="G6" s="26" t="s">
        <v>13</v>
      </c>
      <c r="H6" s="26" t="s">
        <v>276</v>
      </c>
      <c r="I6" s="25" t="s">
        <v>277</v>
      </c>
    </row>
    <row r="7" spans="1:9" ht="23.1" customHeight="1">
      <c r="A7" s="25" t="s">
        <v>278</v>
      </c>
      <c r="B7" s="27">
        <v>0</v>
      </c>
      <c r="C7" s="27">
        <v>0</v>
      </c>
      <c r="D7" s="27">
        <v>0</v>
      </c>
      <c r="E7" s="27">
        <v>0</v>
      </c>
      <c r="F7" s="27">
        <v>4007056</v>
      </c>
      <c r="G7" s="27">
        <v>40804670812</v>
      </c>
      <c r="H7" s="27">
        <v>-38451658882</v>
      </c>
      <c r="I7" s="27">
        <f>G7+H7</f>
        <v>2353011930</v>
      </c>
    </row>
    <row r="8" spans="1:9" ht="23.1" customHeight="1">
      <c r="A8" s="25" t="s">
        <v>279</v>
      </c>
      <c r="B8" s="27">
        <v>0</v>
      </c>
      <c r="C8" s="27">
        <v>0</v>
      </c>
      <c r="D8" s="27">
        <v>0</v>
      </c>
      <c r="E8" s="27">
        <v>0</v>
      </c>
      <c r="F8" s="27">
        <v>1763000</v>
      </c>
      <c r="G8" s="27">
        <v>4561748252</v>
      </c>
      <c r="H8" s="27">
        <v>-3906530255</v>
      </c>
      <c r="I8" s="27">
        <f t="shared" ref="I8:I75" si="0">G8+H8</f>
        <v>655217997</v>
      </c>
    </row>
    <row r="9" spans="1:9" ht="23.1" customHeight="1">
      <c r="A9" s="25" t="s">
        <v>30</v>
      </c>
      <c r="B9" s="27">
        <v>220295000</v>
      </c>
      <c r="C9" s="27">
        <v>616885267040</v>
      </c>
      <c r="D9" s="27">
        <v>-616885267040</v>
      </c>
      <c r="E9" s="27">
        <v>0</v>
      </c>
      <c r="F9" s="27">
        <v>547052000</v>
      </c>
      <c r="G9" s="27">
        <v>1446737185289</v>
      </c>
      <c r="H9" s="27">
        <v>-1439640877531</v>
      </c>
      <c r="I9" s="27">
        <f t="shared" si="0"/>
        <v>7096307758</v>
      </c>
    </row>
    <row r="10" spans="1:9" ht="23.1" customHeight="1">
      <c r="A10" s="25" t="s">
        <v>280</v>
      </c>
      <c r="B10" s="27">
        <v>0</v>
      </c>
      <c r="C10" s="27">
        <v>0</v>
      </c>
      <c r="D10" s="27">
        <v>0</v>
      </c>
      <c r="E10" s="27">
        <v>0</v>
      </c>
      <c r="F10" s="27">
        <v>1577000</v>
      </c>
      <c r="G10" s="27">
        <v>1254093531</v>
      </c>
      <c r="H10" s="27">
        <v>-1246255399</v>
      </c>
      <c r="I10" s="27">
        <f t="shared" si="0"/>
        <v>7838132</v>
      </c>
    </row>
    <row r="11" spans="1:9" ht="23.1" customHeight="1">
      <c r="A11" s="25" t="s">
        <v>26</v>
      </c>
      <c r="B11" s="27">
        <v>-7775000</v>
      </c>
      <c r="C11" s="27">
        <v>-26253320100</v>
      </c>
      <c r="D11" s="27">
        <v>26253320100</v>
      </c>
      <c r="E11" s="27">
        <v>0</v>
      </c>
      <c r="F11" s="27">
        <v>11059076</v>
      </c>
      <c r="G11" s="27">
        <v>64618292214</v>
      </c>
      <c r="H11" s="27">
        <v>-54427918491</v>
      </c>
      <c r="I11" s="27">
        <f t="shared" si="0"/>
        <v>10190373723</v>
      </c>
    </row>
    <row r="12" spans="1:9" ht="23.1" customHeight="1">
      <c r="A12" s="25" t="s">
        <v>33</v>
      </c>
      <c r="B12" s="27">
        <v>0</v>
      </c>
      <c r="C12" s="27">
        <v>0</v>
      </c>
      <c r="D12" s="27">
        <v>0</v>
      </c>
      <c r="E12" s="27">
        <v>0</v>
      </c>
      <c r="F12" s="27">
        <v>4971737</v>
      </c>
      <c r="G12" s="27">
        <v>27290276218</v>
      </c>
      <c r="H12" s="27">
        <v>-27294304100</v>
      </c>
      <c r="I12" s="27">
        <f t="shared" si="0"/>
        <v>-4027882</v>
      </c>
    </row>
    <row r="13" spans="1:9" ht="23.1" customHeight="1">
      <c r="A13" s="25" t="s">
        <v>32</v>
      </c>
      <c r="B13" s="27">
        <v>-1678000</v>
      </c>
      <c r="C13" s="27">
        <v>-2253478500</v>
      </c>
      <c r="D13" s="27">
        <v>2253478500</v>
      </c>
      <c r="E13" s="27">
        <v>0</v>
      </c>
      <c r="F13" s="27">
        <v>973106000</v>
      </c>
      <c r="G13" s="27">
        <v>1096544984400</v>
      </c>
      <c r="H13" s="27">
        <v>-1096544984400</v>
      </c>
      <c r="I13" s="27">
        <f t="shared" si="0"/>
        <v>0</v>
      </c>
    </row>
    <row r="14" spans="1:9" ht="23.1" customHeight="1">
      <c r="A14" s="25" t="s">
        <v>281</v>
      </c>
      <c r="B14" s="27">
        <v>0</v>
      </c>
      <c r="C14" s="27">
        <v>0</v>
      </c>
      <c r="D14" s="27">
        <v>0</v>
      </c>
      <c r="E14" s="27">
        <v>0</v>
      </c>
      <c r="F14" s="27">
        <v>3000000</v>
      </c>
      <c r="G14" s="27">
        <v>153784818872</v>
      </c>
      <c r="H14" s="27">
        <v>-108693244800</v>
      </c>
      <c r="I14" s="27">
        <f t="shared" si="0"/>
        <v>45091574072</v>
      </c>
    </row>
    <row r="15" spans="1:9" ht="23.1" customHeight="1">
      <c r="A15" s="25" t="s">
        <v>39</v>
      </c>
      <c r="B15" s="27">
        <v>0</v>
      </c>
      <c r="C15" s="27">
        <v>0</v>
      </c>
      <c r="D15" s="27">
        <v>0</v>
      </c>
      <c r="E15" s="27">
        <v>0</v>
      </c>
      <c r="F15" s="27">
        <v>6290332</v>
      </c>
      <c r="G15" s="27">
        <v>36335946116</v>
      </c>
      <c r="H15" s="27">
        <v>-37465591635</v>
      </c>
      <c r="I15" s="27">
        <f t="shared" si="0"/>
        <v>-1129645519</v>
      </c>
    </row>
    <row r="16" spans="1:9" ht="23.1" customHeight="1">
      <c r="A16" s="25" t="s">
        <v>282</v>
      </c>
      <c r="B16" s="27">
        <v>0</v>
      </c>
      <c r="C16" s="27">
        <v>0</v>
      </c>
      <c r="D16" s="27">
        <v>0</v>
      </c>
      <c r="E16" s="27">
        <v>0</v>
      </c>
      <c r="F16" s="27">
        <v>19801120</v>
      </c>
      <c r="G16" s="27">
        <v>99308774084</v>
      </c>
      <c r="H16" s="27">
        <v>-90093144728</v>
      </c>
      <c r="I16" s="27">
        <f t="shared" si="0"/>
        <v>9215629356</v>
      </c>
    </row>
    <row r="17" spans="1:9" ht="23.1" customHeight="1">
      <c r="A17" s="25" t="s">
        <v>283</v>
      </c>
      <c r="B17" s="27">
        <v>0</v>
      </c>
      <c r="C17" s="27">
        <v>0</v>
      </c>
      <c r="D17" s="27">
        <v>0</v>
      </c>
      <c r="E17" s="27">
        <v>0</v>
      </c>
      <c r="F17" s="27">
        <v>17346544</v>
      </c>
      <c r="G17" s="27">
        <v>88338720167</v>
      </c>
      <c r="H17" s="27">
        <v>-80381262059</v>
      </c>
      <c r="I17" s="27">
        <f t="shared" si="0"/>
        <v>7957458108</v>
      </c>
    </row>
    <row r="18" spans="1:9" ht="23.1" customHeight="1">
      <c r="A18" s="25" t="s">
        <v>52</v>
      </c>
      <c r="B18" s="27">
        <v>4370277</v>
      </c>
      <c r="C18" s="27">
        <v>12332616249</v>
      </c>
      <c r="D18" s="27">
        <v>-9311293647</v>
      </c>
      <c r="E18" s="27">
        <v>3021322602</v>
      </c>
      <c r="F18" s="27">
        <v>140021148</v>
      </c>
      <c r="G18" s="27">
        <v>353002349943</v>
      </c>
      <c r="H18" s="27">
        <v>-316168982790</v>
      </c>
      <c r="I18" s="27">
        <f t="shared" si="0"/>
        <v>36833367153</v>
      </c>
    </row>
    <row r="19" spans="1:9" ht="23.1" customHeight="1">
      <c r="A19" s="25" t="s">
        <v>53</v>
      </c>
      <c r="B19" s="27">
        <v>725000</v>
      </c>
      <c r="C19" s="27">
        <v>4018277250</v>
      </c>
      <c r="D19" s="27">
        <v>-4018277250</v>
      </c>
      <c r="E19" s="27">
        <v>0</v>
      </c>
      <c r="F19" s="27">
        <v>4989000</v>
      </c>
      <c r="G19" s="27">
        <v>38563012238</v>
      </c>
      <c r="H19" s="27">
        <v>-30149775947</v>
      </c>
      <c r="I19" s="27">
        <f t="shared" si="0"/>
        <v>8413236291</v>
      </c>
    </row>
    <row r="20" spans="1:9" ht="23.1" customHeight="1">
      <c r="A20" s="25" t="s">
        <v>44</v>
      </c>
      <c r="B20" s="27">
        <v>0</v>
      </c>
      <c r="C20" s="27">
        <v>0</v>
      </c>
      <c r="D20" s="27">
        <v>0</v>
      </c>
      <c r="E20" s="27">
        <v>0</v>
      </c>
      <c r="F20" s="27">
        <v>2182127</v>
      </c>
      <c r="G20" s="27">
        <v>12023501867</v>
      </c>
      <c r="H20" s="27">
        <v>-10351473662</v>
      </c>
      <c r="I20" s="27">
        <f t="shared" si="0"/>
        <v>1672028205</v>
      </c>
    </row>
    <row r="21" spans="1:9" ht="23.1" customHeight="1">
      <c r="A21" s="25" t="s">
        <v>284</v>
      </c>
      <c r="B21" s="27">
        <v>0</v>
      </c>
      <c r="C21" s="27">
        <v>0</v>
      </c>
      <c r="D21" s="27">
        <v>0</v>
      </c>
      <c r="E21" s="27">
        <v>0</v>
      </c>
      <c r="F21" s="27">
        <v>9060000</v>
      </c>
      <c r="G21" s="27">
        <v>6552304932</v>
      </c>
      <c r="H21" s="27">
        <v>-5898990916</v>
      </c>
      <c r="I21" s="27">
        <f t="shared" si="0"/>
        <v>653314016</v>
      </c>
    </row>
    <row r="22" spans="1:9" ht="23.1" customHeight="1">
      <c r="A22" s="25" t="s">
        <v>285</v>
      </c>
      <c r="B22" s="27">
        <v>0</v>
      </c>
      <c r="C22" s="27">
        <v>0</v>
      </c>
      <c r="D22" s="27">
        <v>0</v>
      </c>
      <c r="E22" s="27">
        <v>0</v>
      </c>
      <c r="F22" s="27">
        <v>11400000</v>
      </c>
      <c r="G22" s="27">
        <v>30819074684</v>
      </c>
      <c r="H22" s="27">
        <v>-26245576551</v>
      </c>
      <c r="I22" s="27">
        <f t="shared" si="0"/>
        <v>4573498133</v>
      </c>
    </row>
    <row r="23" spans="1:9" ht="23.1" customHeight="1">
      <c r="A23" s="25" t="s">
        <v>286</v>
      </c>
      <c r="B23" s="27">
        <v>0</v>
      </c>
      <c r="C23" s="27">
        <v>0</v>
      </c>
      <c r="D23" s="27">
        <v>0</v>
      </c>
      <c r="E23" s="27">
        <v>0</v>
      </c>
      <c r="F23" s="27">
        <v>1800000</v>
      </c>
      <c r="G23" s="27">
        <v>11766569949</v>
      </c>
      <c r="H23" s="27">
        <v>-11007986124</v>
      </c>
      <c r="I23" s="27">
        <f t="shared" si="0"/>
        <v>758583825</v>
      </c>
    </row>
    <row r="24" spans="1:9" ht="23.1" customHeight="1">
      <c r="A24" s="25" t="s">
        <v>25</v>
      </c>
      <c r="B24" s="27">
        <v>1448547</v>
      </c>
      <c r="C24" s="27">
        <v>2744022904</v>
      </c>
      <c r="D24" s="27">
        <v>-2045081363</v>
      </c>
      <c r="E24" s="27">
        <v>698941541</v>
      </c>
      <c r="F24" s="27">
        <v>19801158</v>
      </c>
      <c r="G24" s="27">
        <v>41489979705</v>
      </c>
      <c r="H24" s="27">
        <v>-30073785185</v>
      </c>
      <c r="I24" s="27">
        <f t="shared" si="0"/>
        <v>11416194520</v>
      </c>
    </row>
    <row r="25" spans="1:9" ht="23.1" customHeight="1">
      <c r="A25" s="25" t="s">
        <v>287</v>
      </c>
      <c r="B25" s="27">
        <v>0</v>
      </c>
      <c r="C25" s="27">
        <v>0</v>
      </c>
      <c r="D25" s="27">
        <v>0</v>
      </c>
      <c r="E25" s="27">
        <v>0</v>
      </c>
      <c r="F25" s="27">
        <v>80000000</v>
      </c>
      <c r="G25" s="27">
        <v>129926811019</v>
      </c>
      <c r="H25" s="27">
        <v>-119375039040</v>
      </c>
      <c r="I25" s="27">
        <f t="shared" si="0"/>
        <v>10551771979</v>
      </c>
    </row>
    <row r="26" spans="1:9" ht="23.1" customHeight="1">
      <c r="A26" s="25" t="s">
        <v>288</v>
      </c>
      <c r="B26" s="27">
        <v>0</v>
      </c>
      <c r="C26" s="27">
        <v>0</v>
      </c>
      <c r="D26" s="27">
        <v>0</v>
      </c>
      <c r="E26" s="27">
        <v>0</v>
      </c>
      <c r="F26" s="27">
        <v>9200000</v>
      </c>
      <c r="G26" s="27">
        <v>53845700561</v>
      </c>
      <c r="H26" s="27">
        <v>-46237268195</v>
      </c>
      <c r="I26" s="27">
        <f t="shared" si="0"/>
        <v>7608432366</v>
      </c>
    </row>
    <row r="27" spans="1:9" ht="23.1" customHeight="1">
      <c r="A27" s="25" t="s">
        <v>289</v>
      </c>
      <c r="B27" s="27">
        <v>0</v>
      </c>
      <c r="C27" s="27">
        <v>0</v>
      </c>
      <c r="D27" s="27">
        <v>0</v>
      </c>
      <c r="E27" s="27">
        <v>0</v>
      </c>
      <c r="F27" s="27">
        <v>9338100</v>
      </c>
      <c r="G27" s="27">
        <v>45137047309</v>
      </c>
      <c r="H27" s="27">
        <v>-41433383871</v>
      </c>
      <c r="I27" s="27">
        <f t="shared" si="0"/>
        <v>3703663438</v>
      </c>
    </row>
    <row r="28" spans="1:9" ht="23.1" customHeight="1">
      <c r="A28" s="25" t="s">
        <v>22</v>
      </c>
      <c r="B28" s="27">
        <v>142991247</v>
      </c>
      <c r="C28" s="27">
        <v>85272298440</v>
      </c>
      <c r="D28" s="27">
        <v>-85272298440</v>
      </c>
      <c r="E28" s="27">
        <v>0</v>
      </c>
      <c r="F28" s="27">
        <v>117835247</v>
      </c>
      <c r="G28" s="27">
        <v>30574563240</v>
      </c>
      <c r="H28" s="27">
        <v>-30574563240</v>
      </c>
      <c r="I28" s="27">
        <f t="shared" si="0"/>
        <v>0</v>
      </c>
    </row>
    <row r="29" spans="1:9" ht="23.1" customHeight="1">
      <c r="A29" s="25" t="s">
        <v>290</v>
      </c>
      <c r="B29" s="27">
        <v>0</v>
      </c>
      <c r="C29" s="27">
        <v>0</v>
      </c>
      <c r="D29" s="27">
        <v>0</v>
      </c>
      <c r="E29" s="27">
        <v>0</v>
      </c>
      <c r="F29" s="27">
        <v>575801</v>
      </c>
      <c r="G29" s="27">
        <v>8533817308</v>
      </c>
      <c r="H29" s="27">
        <v>-8241595350</v>
      </c>
      <c r="I29" s="27">
        <f t="shared" si="0"/>
        <v>292221958</v>
      </c>
    </row>
    <row r="30" spans="1:9" ht="23.1" customHeight="1">
      <c r="A30" s="25" t="s">
        <v>291</v>
      </c>
      <c r="B30" s="27">
        <v>0</v>
      </c>
      <c r="C30" s="27">
        <v>0</v>
      </c>
      <c r="D30" s="27">
        <v>0</v>
      </c>
      <c r="E30" s="27">
        <v>0</v>
      </c>
      <c r="F30" s="27">
        <v>10000000</v>
      </c>
      <c r="G30" s="27">
        <v>20392273783</v>
      </c>
      <c r="H30" s="27">
        <v>-20238764010</v>
      </c>
      <c r="I30" s="27">
        <f t="shared" si="0"/>
        <v>153509773</v>
      </c>
    </row>
    <row r="31" spans="1:9" ht="23.1" customHeight="1">
      <c r="A31" s="25" t="s">
        <v>292</v>
      </c>
      <c r="B31" s="27">
        <v>0</v>
      </c>
      <c r="C31" s="27">
        <v>0</v>
      </c>
      <c r="D31" s="27">
        <v>0</v>
      </c>
      <c r="E31" s="27">
        <v>0</v>
      </c>
      <c r="F31" s="27">
        <v>6278136</v>
      </c>
      <c r="G31" s="27">
        <v>28904332370</v>
      </c>
      <c r="H31" s="27">
        <v>-23996617637</v>
      </c>
      <c r="I31" s="27">
        <f t="shared" si="0"/>
        <v>4907714733</v>
      </c>
    </row>
    <row r="32" spans="1:9" ht="23.1" customHeight="1">
      <c r="A32" s="25" t="s">
        <v>293</v>
      </c>
      <c r="B32" s="27">
        <v>0</v>
      </c>
      <c r="C32" s="27">
        <v>0</v>
      </c>
      <c r="D32" s="27">
        <v>0</v>
      </c>
      <c r="E32" s="27">
        <v>0</v>
      </c>
      <c r="F32" s="27">
        <v>1024644</v>
      </c>
      <c r="G32" s="27">
        <v>6699158705</v>
      </c>
      <c r="H32" s="27">
        <v>-6143925500</v>
      </c>
      <c r="I32" s="27">
        <f t="shared" si="0"/>
        <v>555233205</v>
      </c>
    </row>
    <row r="33" spans="1:9" ht="23.1" customHeight="1">
      <c r="A33" s="25" t="s">
        <v>34</v>
      </c>
      <c r="B33" s="27">
        <v>0</v>
      </c>
      <c r="C33" s="27">
        <v>0</v>
      </c>
      <c r="D33" s="27">
        <v>0</v>
      </c>
      <c r="E33" s="27">
        <v>0</v>
      </c>
      <c r="F33" s="27">
        <v>200000</v>
      </c>
      <c r="G33" s="27">
        <v>753489907</v>
      </c>
      <c r="H33" s="27">
        <v>-738085285</v>
      </c>
      <c r="I33" s="27">
        <f t="shared" si="0"/>
        <v>15404622</v>
      </c>
    </row>
    <row r="34" spans="1:9" ht="23.1" customHeight="1">
      <c r="A34" s="25" t="s">
        <v>294</v>
      </c>
      <c r="B34" s="27">
        <v>0</v>
      </c>
      <c r="C34" s="27">
        <v>0</v>
      </c>
      <c r="D34" s="27">
        <v>0</v>
      </c>
      <c r="E34" s="27">
        <v>0</v>
      </c>
      <c r="F34" s="27">
        <v>518</v>
      </c>
      <c r="G34" s="27">
        <v>3104960</v>
      </c>
      <c r="H34" s="27">
        <v>-3039271</v>
      </c>
      <c r="I34" s="27">
        <f t="shared" si="0"/>
        <v>65689</v>
      </c>
    </row>
    <row r="35" spans="1:9" ht="23.1" customHeight="1" thickBot="1">
      <c r="B35" s="161" t="s">
        <v>236</v>
      </c>
      <c r="C35" s="161"/>
      <c r="D35" s="161"/>
      <c r="E35" s="161"/>
      <c r="F35" s="161" t="s">
        <v>237</v>
      </c>
      <c r="G35" s="161"/>
      <c r="H35" s="161"/>
      <c r="I35" s="161"/>
    </row>
    <row r="36" spans="1:9" ht="23.1" customHeight="1">
      <c r="A36" s="26" t="s">
        <v>222</v>
      </c>
      <c r="B36" s="26" t="s">
        <v>11</v>
      </c>
      <c r="C36" s="26" t="s">
        <v>275</v>
      </c>
      <c r="D36" s="26" t="s">
        <v>276</v>
      </c>
      <c r="E36" s="25" t="s">
        <v>277</v>
      </c>
      <c r="F36" s="26" t="s">
        <v>11</v>
      </c>
      <c r="G36" s="26" t="s">
        <v>13</v>
      </c>
      <c r="H36" s="26" t="s">
        <v>276</v>
      </c>
      <c r="I36" s="25" t="s">
        <v>277</v>
      </c>
    </row>
    <row r="37" spans="1:9" ht="23.1" customHeight="1">
      <c r="A37" s="25" t="s">
        <v>295</v>
      </c>
      <c r="B37" s="27">
        <v>0</v>
      </c>
      <c r="C37" s="27">
        <v>0</v>
      </c>
      <c r="D37" s="27">
        <v>0</v>
      </c>
      <c r="E37" s="27">
        <v>0</v>
      </c>
      <c r="F37" s="27">
        <v>2000</v>
      </c>
      <c r="G37" s="27">
        <v>20278627</v>
      </c>
      <c r="H37" s="27">
        <v>-15904800</v>
      </c>
      <c r="I37" s="27">
        <f t="shared" si="0"/>
        <v>4373827</v>
      </c>
    </row>
    <row r="38" spans="1:9" ht="23.1" customHeight="1">
      <c r="A38" s="25" t="s">
        <v>29</v>
      </c>
      <c r="B38" s="27">
        <v>62430000</v>
      </c>
      <c r="C38" s="27">
        <v>25991124381</v>
      </c>
      <c r="D38" s="27">
        <v>-25868648017</v>
      </c>
      <c r="E38" s="27">
        <v>122476364</v>
      </c>
      <c r="F38" s="27">
        <v>448121000</v>
      </c>
      <c r="G38" s="27">
        <v>178070859981</v>
      </c>
      <c r="H38" s="27">
        <v>-177948383617</v>
      </c>
      <c r="I38" s="27">
        <f t="shared" si="0"/>
        <v>122476364</v>
      </c>
    </row>
    <row r="39" spans="1:9" ht="23.1" customHeight="1">
      <c r="A39" s="25" t="s">
        <v>46</v>
      </c>
      <c r="B39" s="27">
        <v>175748000</v>
      </c>
      <c r="C39" s="27">
        <v>422893181046</v>
      </c>
      <c r="D39" s="27">
        <v>-402986623419</v>
      </c>
      <c r="E39" s="27">
        <v>19906557627</v>
      </c>
      <c r="F39" s="27">
        <v>435770000</v>
      </c>
      <c r="G39" s="27">
        <v>964390276146</v>
      </c>
      <c r="H39" s="27">
        <v>-944483718519</v>
      </c>
      <c r="I39" s="27">
        <f t="shared" si="0"/>
        <v>19906557627</v>
      </c>
    </row>
    <row r="40" spans="1:9" ht="23.1" customHeight="1">
      <c r="A40" s="25" t="s">
        <v>21</v>
      </c>
      <c r="B40" s="27">
        <v>0</v>
      </c>
      <c r="C40" s="27">
        <v>0</v>
      </c>
      <c r="D40" s="27">
        <v>0</v>
      </c>
      <c r="E40" s="27">
        <v>0</v>
      </c>
      <c r="F40" s="27">
        <v>149000</v>
      </c>
      <c r="G40" s="27">
        <v>2786014019</v>
      </c>
      <c r="H40" s="27">
        <v>-1857082367</v>
      </c>
      <c r="I40" s="27">
        <f t="shared" si="0"/>
        <v>928931652</v>
      </c>
    </row>
    <row r="41" spans="1:9" ht="23.1" customHeight="1">
      <c r="A41" s="25" t="s">
        <v>296</v>
      </c>
      <c r="B41" s="27">
        <v>0</v>
      </c>
      <c r="C41" s="27">
        <v>0</v>
      </c>
      <c r="D41" s="27">
        <v>0</v>
      </c>
      <c r="E41" s="27">
        <v>0</v>
      </c>
      <c r="F41" s="27">
        <v>188</v>
      </c>
      <c r="G41" s="27">
        <v>2825650</v>
      </c>
      <c r="H41" s="27">
        <v>-2762400</v>
      </c>
      <c r="I41" s="27">
        <f t="shared" si="0"/>
        <v>63250</v>
      </c>
    </row>
    <row r="42" spans="1:9" ht="23.1" customHeight="1">
      <c r="A42" s="25" t="s">
        <v>28</v>
      </c>
      <c r="B42" s="27">
        <v>0</v>
      </c>
      <c r="C42" s="27">
        <v>0</v>
      </c>
      <c r="D42" s="27">
        <v>0</v>
      </c>
      <c r="E42" s="27">
        <v>0</v>
      </c>
      <c r="F42" s="27">
        <v>647000</v>
      </c>
      <c r="G42" s="27">
        <v>2573766000</v>
      </c>
      <c r="H42" s="27">
        <v>-2573766000</v>
      </c>
      <c r="I42" s="27">
        <f t="shared" si="0"/>
        <v>0</v>
      </c>
    </row>
    <row r="43" spans="1:9" ht="23.1" customHeight="1">
      <c r="A43" s="25" t="s">
        <v>27</v>
      </c>
      <c r="B43" s="27">
        <v>0</v>
      </c>
      <c r="C43" s="27">
        <v>0</v>
      </c>
      <c r="D43" s="27">
        <v>0</v>
      </c>
      <c r="E43" s="27">
        <v>0</v>
      </c>
      <c r="F43" s="27">
        <v>72615000</v>
      </c>
      <c r="G43" s="27">
        <v>128696952150</v>
      </c>
      <c r="H43" s="27">
        <v>-128696952150</v>
      </c>
      <c r="I43" s="27">
        <f t="shared" si="0"/>
        <v>0</v>
      </c>
    </row>
    <row r="44" spans="1:9" ht="23.1" customHeight="1">
      <c r="A44" s="25" t="s">
        <v>42</v>
      </c>
      <c r="B44" s="27">
        <v>0</v>
      </c>
      <c r="C44" s="27">
        <v>0</v>
      </c>
      <c r="D44" s="27">
        <v>0</v>
      </c>
      <c r="E44" s="27">
        <v>0</v>
      </c>
      <c r="F44" s="27">
        <v>400000</v>
      </c>
      <c r="G44" s="27">
        <v>705775512</v>
      </c>
      <c r="H44" s="27">
        <v>-581584165</v>
      </c>
      <c r="I44" s="27">
        <f t="shared" si="0"/>
        <v>124191347</v>
      </c>
    </row>
    <row r="45" spans="1:9" ht="23.1" customHeight="1">
      <c r="A45" s="25" t="s">
        <v>41</v>
      </c>
      <c r="B45" s="27">
        <v>595000</v>
      </c>
      <c r="C45" s="27">
        <v>18009949550</v>
      </c>
      <c r="D45" s="27">
        <v>-10630989175</v>
      </c>
      <c r="E45" s="27">
        <v>7378960375</v>
      </c>
      <c r="F45" s="27">
        <v>595000</v>
      </c>
      <c r="G45" s="27">
        <v>18009949550</v>
      </c>
      <c r="H45" s="27">
        <v>-10630989175</v>
      </c>
      <c r="I45" s="27">
        <f t="shared" si="0"/>
        <v>7378960375</v>
      </c>
    </row>
    <row r="46" spans="1:9" ht="23.1" customHeight="1">
      <c r="A46" s="25" t="s">
        <v>24</v>
      </c>
      <c r="B46" s="27">
        <v>449000</v>
      </c>
      <c r="C46" s="27">
        <v>4902366380</v>
      </c>
      <c r="D46" s="27">
        <v>-2702288451</v>
      </c>
      <c r="E46" s="27">
        <v>2200077929</v>
      </c>
      <c r="F46" s="27">
        <v>449000</v>
      </c>
      <c r="G46" s="27">
        <v>4902366380</v>
      </c>
      <c r="H46" s="27">
        <v>-2702288451</v>
      </c>
      <c r="I46" s="27">
        <f t="shared" si="0"/>
        <v>2200077929</v>
      </c>
    </row>
    <row r="47" spans="1:9" ht="23.1" customHeight="1">
      <c r="A47" s="25" t="s">
        <v>43</v>
      </c>
      <c r="B47" s="27">
        <v>5120</v>
      </c>
      <c r="C47" s="27">
        <v>18714229</v>
      </c>
      <c r="D47" s="27">
        <v>-16880929</v>
      </c>
      <c r="E47" s="27">
        <v>1833300</v>
      </c>
      <c r="F47" s="27">
        <v>5120</v>
      </c>
      <c r="G47" s="27">
        <v>18714229</v>
      </c>
      <c r="H47" s="27">
        <v>-16880929</v>
      </c>
      <c r="I47" s="27">
        <f t="shared" si="0"/>
        <v>1833300</v>
      </c>
    </row>
    <row r="48" spans="1:9" ht="23.1" customHeight="1">
      <c r="A48" s="25" t="s">
        <v>49</v>
      </c>
      <c r="B48" s="27">
        <v>249000</v>
      </c>
      <c r="C48" s="27">
        <v>2561815993</v>
      </c>
      <c r="D48" s="27">
        <v>-1770352595</v>
      </c>
      <c r="E48" s="27">
        <v>791463398</v>
      </c>
      <c r="F48" s="27">
        <v>249000</v>
      </c>
      <c r="G48" s="27">
        <v>2561815993</v>
      </c>
      <c r="H48" s="27">
        <v>-1770352595</v>
      </c>
      <c r="I48" s="27">
        <f t="shared" si="0"/>
        <v>791463398</v>
      </c>
    </row>
    <row r="49" spans="1:11" ht="23.1" customHeight="1">
      <c r="A49" s="25" t="s">
        <v>20</v>
      </c>
      <c r="B49" s="27">
        <v>800000</v>
      </c>
      <c r="C49" s="27">
        <v>14169685849</v>
      </c>
      <c r="D49" s="27">
        <v>-11530660340</v>
      </c>
      <c r="E49" s="27">
        <v>2639025509</v>
      </c>
      <c r="F49" s="27">
        <v>800000</v>
      </c>
      <c r="G49" s="27">
        <v>14169685849</v>
      </c>
      <c r="H49" s="27">
        <v>-11530660340</v>
      </c>
      <c r="I49" s="27">
        <f t="shared" si="0"/>
        <v>2639025509</v>
      </c>
    </row>
    <row r="50" spans="1:11" ht="23.1" customHeight="1">
      <c r="A50" s="25" t="s">
        <v>48</v>
      </c>
      <c r="B50" s="27">
        <v>285750</v>
      </c>
      <c r="C50" s="27">
        <v>16233445584</v>
      </c>
      <c r="D50" s="27">
        <v>-12302260815</v>
      </c>
      <c r="E50" s="27">
        <v>3931184769</v>
      </c>
      <c r="F50" s="27">
        <v>285750</v>
      </c>
      <c r="G50" s="27">
        <v>16233445584</v>
      </c>
      <c r="H50" s="27">
        <v>-12302260815</v>
      </c>
      <c r="I50" s="27">
        <f t="shared" si="0"/>
        <v>3931184769</v>
      </c>
    </row>
    <row r="51" spans="1:11" ht="23.1" customHeight="1">
      <c r="A51" s="25" t="s">
        <v>40</v>
      </c>
      <c r="B51" s="27">
        <v>200000</v>
      </c>
      <c r="C51" s="27">
        <v>1188883813</v>
      </c>
      <c r="D51" s="27">
        <v>-1219086095</v>
      </c>
      <c r="E51" s="27">
        <v>-30202282</v>
      </c>
      <c r="F51" s="27">
        <v>200000</v>
      </c>
      <c r="G51" s="27">
        <v>1188883813</v>
      </c>
      <c r="H51" s="27">
        <v>-1219086095</v>
      </c>
      <c r="I51" s="27">
        <f t="shared" si="0"/>
        <v>-30202282</v>
      </c>
    </row>
    <row r="52" spans="1:11" ht="23.1" customHeight="1">
      <c r="A52" s="25" t="s">
        <v>297</v>
      </c>
      <c r="B52" s="27">
        <v>0</v>
      </c>
      <c r="C52" s="27">
        <v>0</v>
      </c>
      <c r="D52" s="27">
        <v>0</v>
      </c>
      <c r="E52" s="27">
        <v>0</v>
      </c>
      <c r="F52" s="27">
        <v>0</v>
      </c>
      <c r="G52" s="27">
        <v>1373815976</v>
      </c>
      <c r="H52" s="27">
        <v>-1255301250</v>
      </c>
      <c r="I52" s="27">
        <f t="shared" si="0"/>
        <v>118514726</v>
      </c>
      <c r="K52" s="27"/>
    </row>
    <row r="53" spans="1:11" ht="23.1" customHeight="1">
      <c r="A53" s="25" t="s">
        <v>54</v>
      </c>
      <c r="B53" s="27">
        <v>2229000</v>
      </c>
      <c r="C53" s="27">
        <v>28274683895</v>
      </c>
      <c r="D53" s="27">
        <v>-28700121750</v>
      </c>
      <c r="E53" s="27">
        <v>-425437855</v>
      </c>
      <c r="F53" s="27">
        <v>0</v>
      </c>
      <c r="G53" s="27">
        <v>6938521145</v>
      </c>
      <c r="H53" s="27">
        <v>-7363959000</v>
      </c>
      <c r="I53" s="27">
        <f t="shared" si="0"/>
        <v>-425437855</v>
      </c>
      <c r="K53" s="27"/>
    </row>
    <row r="54" spans="1:11" ht="23.1" customHeight="1">
      <c r="A54" s="25" t="s">
        <v>94</v>
      </c>
      <c r="B54" s="27">
        <v>0</v>
      </c>
      <c r="C54" s="27">
        <v>0</v>
      </c>
      <c r="D54" s="27">
        <v>0</v>
      </c>
      <c r="E54" s="27">
        <v>0</v>
      </c>
      <c r="F54" s="27">
        <v>1813300</v>
      </c>
      <c r="G54" s="27">
        <v>1812996339375</v>
      </c>
      <c r="H54" s="27">
        <v>-1813313300203</v>
      </c>
      <c r="I54" s="27">
        <f t="shared" si="0"/>
        <v>-316960828</v>
      </c>
      <c r="K54" s="27"/>
    </row>
    <row r="55" spans="1:11" ht="23.1" customHeight="1">
      <c r="A55" s="25" t="s">
        <v>91</v>
      </c>
      <c r="B55" s="27">
        <v>0</v>
      </c>
      <c r="C55" s="27">
        <v>0</v>
      </c>
      <c r="D55" s="27">
        <v>0</v>
      </c>
      <c r="E55" s="27">
        <v>0</v>
      </c>
      <c r="F55" s="27">
        <v>760000</v>
      </c>
      <c r="G55" s="27">
        <v>759862250000</v>
      </c>
      <c r="H55" s="27">
        <v>-759862250000</v>
      </c>
      <c r="I55" s="27">
        <f t="shared" si="0"/>
        <v>0</v>
      </c>
      <c r="K55" s="27"/>
    </row>
    <row r="56" spans="1:11" ht="23.1" customHeight="1">
      <c r="A56" s="25" t="s">
        <v>110</v>
      </c>
      <c r="B56" s="27">
        <v>0</v>
      </c>
      <c r="C56" s="27">
        <v>0</v>
      </c>
      <c r="D56" s="27">
        <v>0</v>
      </c>
      <c r="E56" s="27">
        <v>0</v>
      </c>
      <c r="F56" s="27">
        <v>572000</v>
      </c>
      <c r="G56" s="27">
        <v>534619248000</v>
      </c>
      <c r="H56" s="27">
        <v>-529772655860</v>
      </c>
      <c r="I56" s="27">
        <f t="shared" si="0"/>
        <v>4846592140</v>
      </c>
      <c r="K56" s="93"/>
    </row>
    <row r="57" spans="1:11" ht="23.1" customHeight="1">
      <c r="A57" s="25" t="s">
        <v>100</v>
      </c>
      <c r="B57" s="27">
        <v>0</v>
      </c>
      <c r="C57" s="27">
        <v>0</v>
      </c>
      <c r="D57" s="27">
        <v>0</v>
      </c>
      <c r="E57" s="27">
        <v>0</v>
      </c>
      <c r="F57" s="27">
        <v>300000</v>
      </c>
      <c r="G57" s="27">
        <v>299945625000</v>
      </c>
      <c r="H57" s="27">
        <v>-299945625000</v>
      </c>
      <c r="I57" s="27">
        <f t="shared" si="0"/>
        <v>0</v>
      </c>
      <c r="K57" s="93"/>
    </row>
    <row r="58" spans="1:11" ht="23.1" customHeight="1">
      <c r="A58" s="25" t="s">
        <v>103</v>
      </c>
      <c r="B58" s="27">
        <v>0</v>
      </c>
      <c r="C58" s="27">
        <v>0</v>
      </c>
      <c r="D58" s="27">
        <v>0</v>
      </c>
      <c r="E58" s="27">
        <v>0</v>
      </c>
      <c r="F58" s="27">
        <v>4500000</v>
      </c>
      <c r="G58" s="27">
        <v>4431743226877</v>
      </c>
      <c r="H58" s="27">
        <v>-4397741412527</v>
      </c>
      <c r="I58" s="27">
        <f t="shared" si="0"/>
        <v>34001814350</v>
      </c>
      <c r="K58" s="93"/>
    </row>
    <row r="59" spans="1:11" ht="23.1" customHeight="1">
      <c r="A59" s="25" t="s">
        <v>78</v>
      </c>
      <c r="B59" s="27">
        <v>0</v>
      </c>
      <c r="C59" s="27">
        <v>0</v>
      </c>
      <c r="D59" s="27">
        <v>0</v>
      </c>
      <c r="E59" s="27">
        <v>0</v>
      </c>
      <c r="F59" s="27">
        <v>1800000</v>
      </c>
      <c r="G59" s="27">
        <v>1799718750000</v>
      </c>
      <c r="H59" s="27">
        <v>-1800281250000</v>
      </c>
      <c r="I59" s="27">
        <f t="shared" si="0"/>
        <v>-562500000</v>
      </c>
      <c r="K59" s="93"/>
    </row>
    <row r="60" spans="1:11" ht="23.1" customHeight="1">
      <c r="A60" s="25" t="s">
        <v>97</v>
      </c>
      <c r="B60" s="27">
        <v>0</v>
      </c>
      <c r="C60" s="27">
        <v>0</v>
      </c>
      <c r="D60" s="27">
        <v>0</v>
      </c>
      <c r="E60" s="27">
        <v>0</v>
      </c>
      <c r="F60" s="27">
        <v>310000</v>
      </c>
      <c r="G60" s="27">
        <v>296030649688</v>
      </c>
      <c r="H60" s="27">
        <v>-294725630682</v>
      </c>
      <c r="I60" s="27">
        <f t="shared" si="0"/>
        <v>1305019006</v>
      </c>
      <c r="K60" s="93"/>
    </row>
    <row r="61" spans="1:11" ht="23.1" customHeight="1">
      <c r="A61" s="25" t="s">
        <v>82</v>
      </c>
      <c r="B61" s="27">
        <v>0</v>
      </c>
      <c r="C61" s="27">
        <v>0</v>
      </c>
      <c r="D61" s="27">
        <v>0</v>
      </c>
      <c r="E61" s="27">
        <v>0</v>
      </c>
      <c r="F61" s="27">
        <v>700000</v>
      </c>
      <c r="G61" s="27">
        <v>699875625000</v>
      </c>
      <c r="H61" s="27">
        <v>-700062125000</v>
      </c>
      <c r="I61" s="27">
        <f t="shared" si="0"/>
        <v>-186500000</v>
      </c>
    </row>
    <row r="62" spans="1:11" ht="23.1" customHeight="1">
      <c r="A62" s="25" t="s">
        <v>446</v>
      </c>
      <c r="B62" s="27">
        <v>10805000</v>
      </c>
      <c r="C62" s="27">
        <v>-4303487860</v>
      </c>
      <c r="D62" s="27">
        <v>1053201000</v>
      </c>
      <c r="E62" s="27">
        <v>-3250286860</v>
      </c>
      <c r="F62" s="27">
        <v>0</v>
      </c>
      <c r="G62" s="27">
        <v>-3250558039</v>
      </c>
      <c r="H62" s="27">
        <v>0</v>
      </c>
      <c r="I62" s="27">
        <f t="shared" si="0"/>
        <v>-3250558039</v>
      </c>
    </row>
    <row r="63" spans="1:11" ht="23.1" customHeight="1">
      <c r="A63" s="25" t="s">
        <v>487</v>
      </c>
      <c r="B63" s="27">
        <v>0</v>
      </c>
      <c r="C63" s="27">
        <v>0</v>
      </c>
      <c r="D63" s="27">
        <v>0</v>
      </c>
      <c r="E63" s="27">
        <v>0</v>
      </c>
      <c r="F63" s="27">
        <v>-10922000</v>
      </c>
      <c r="G63" s="27">
        <v>2310287002</v>
      </c>
      <c r="H63" s="27">
        <v>-2310882000</v>
      </c>
      <c r="I63" s="27">
        <f t="shared" si="0"/>
        <v>-594998</v>
      </c>
    </row>
    <row r="64" spans="1:11" ht="23.1" customHeight="1">
      <c r="A64" s="25" t="s">
        <v>367</v>
      </c>
      <c r="B64" s="27">
        <v>0</v>
      </c>
      <c r="C64" s="27">
        <v>0</v>
      </c>
      <c r="D64" s="27">
        <v>0</v>
      </c>
      <c r="E64" s="27">
        <v>0</v>
      </c>
      <c r="F64" s="27">
        <v>3938000</v>
      </c>
      <c r="G64" s="27">
        <v>2932578868</v>
      </c>
      <c r="H64" s="27">
        <v>-5269447851</v>
      </c>
      <c r="I64" s="27">
        <f t="shared" si="0"/>
        <v>-2336868983</v>
      </c>
    </row>
    <row r="65" spans="1:9" ht="23.1" customHeight="1">
      <c r="A65" s="25" t="s">
        <v>403</v>
      </c>
      <c r="B65" s="27">
        <v>0</v>
      </c>
      <c r="C65" s="27">
        <v>0</v>
      </c>
      <c r="D65" s="27">
        <v>0</v>
      </c>
      <c r="E65" s="27">
        <v>0</v>
      </c>
      <c r="F65" s="27">
        <v>25269000</v>
      </c>
      <c r="G65" s="27">
        <v>37696872411</v>
      </c>
      <c r="H65" s="27">
        <v>-43942735122</v>
      </c>
      <c r="I65" s="27">
        <f t="shared" si="0"/>
        <v>-6245862711</v>
      </c>
    </row>
    <row r="66" spans="1:9" ht="23.1" customHeight="1">
      <c r="A66" s="25" t="s">
        <v>434</v>
      </c>
      <c r="B66" s="27">
        <v>1631000</v>
      </c>
      <c r="C66" s="27">
        <v>3081856040</v>
      </c>
      <c r="D66" s="27">
        <v>-3803073697</v>
      </c>
      <c r="E66" s="27">
        <v>-721217657</v>
      </c>
      <c r="F66" s="27">
        <v>0</v>
      </c>
      <c r="G66" s="27">
        <v>3827638972</v>
      </c>
      <c r="H66" s="27">
        <v>-4549048697</v>
      </c>
      <c r="I66" s="27">
        <f t="shared" si="0"/>
        <v>-721409725</v>
      </c>
    </row>
    <row r="67" spans="1:9" ht="23.1" customHeight="1">
      <c r="A67" s="25" t="s">
        <v>369</v>
      </c>
      <c r="B67" s="27">
        <v>0</v>
      </c>
      <c r="C67" s="27">
        <v>0</v>
      </c>
      <c r="D67" s="27">
        <v>0</v>
      </c>
      <c r="E67" s="27">
        <v>0</v>
      </c>
      <c r="F67" s="27">
        <v>96755000</v>
      </c>
      <c r="G67" s="27">
        <v>304257428691</v>
      </c>
      <c r="H67" s="27">
        <v>-297705133926</v>
      </c>
      <c r="I67" s="27">
        <f t="shared" si="0"/>
        <v>6552294765</v>
      </c>
    </row>
    <row r="68" spans="1:9" ht="23.1" customHeight="1" thickBot="1">
      <c r="B68" s="161" t="s">
        <v>236</v>
      </c>
      <c r="C68" s="161"/>
      <c r="D68" s="161"/>
      <c r="E68" s="161"/>
      <c r="F68" s="161" t="s">
        <v>237</v>
      </c>
      <c r="G68" s="161"/>
      <c r="H68" s="161"/>
      <c r="I68" s="161"/>
    </row>
    <row r="69" spans="1:9" ht="23.1" customHeight="1">
      <c r="A69" s="26" t="s">
        <v>222</v>
      </c>
      <c r="B69" s="26" t="s">
        <v>11</v>
      </c>
      <c r="C69" s="26" t="s">
        <v>275</v>
      </c>
      <c r="D69" s="26" t="s">
        <v>276</v>
      </c>
      <c r="E69" s="25" t="s">
        <v>277</v>
      </c>
      <c r="F69" s="26" t="s">
        <v>11</v>
      </c>
      <c r="G69" s="26" t="s">
        <v>13</v>
      </c>
      <c r="H69" s="26" t="s">
        <v>276</v>
      </c>
      <c r="I69" s="25" t="s">
        <v>277</v>
      </c>
    </row>
    <row r="70" spans="1:9" ht="23.1" customHeight="1">
      <c r="A70" s="25" t="s">
        <v>348</v>
      </c>
      <c r="B70" s="27">
        <v>0</v>
      </c>
      <c r="C70" s="27">
        <v>0</v>
      </c>
      <c r="D70" s="27">
        <v>0</v>
      </c>
      <c r="E70" s="27">
        <v>0</v>
      </c>
      <c r="F70" s="27">
        <v>9243000</v>
      </c>
      <c r="G70" s="27">
        <v>-50111899638</v>
      </c>
      <c r="H70" s="27">
        <v>489879000</v>
      </c>
      <c r="I70" s="27">
        <f t="shared" si="0"/>
        <v>-49622020638</v>
      </c>
    </row>
    <row r="71" spans="1:9" ht="23.1" customHeight="1">
      <c r="A71" s="25" t="s">
        <v>473</v>
      </c>
      <c r="B71" s="27">
        <v>0</v>
      </c>
      <c r="C71" s="27">
        <v>0</v>
      </c>
      <c r="D71" s="27">
        <v>0</v>
      </c>
      <c r="E71" s="27">
        <v>0</v>
      </c>
      <c r="F71" s="27">
        <v>-500000</v>
      </c>
      <c r="G71" s="27">
        <v>189951076</v>
      </c>
      <c r="H71" s="27">
        <v>-190000000</v>
      </c>
      <c r="I71" s="27">
        <f t="shared" si="0"/>
        <v>-48924</v>
      </c>
    </row>
    <row r="72" spans="1:9" ht="23.1" customHeight="1">
      <c r="A72" s="25" t="s">
        <v>507</v>
      </c>
      <c r="B72" s="27">
        <v>8819000</v>
      </c>
      <c r="C72" s="27">
        <v>-2122966507</v>
      </c>
      <c r="D72" s="27">
        <v>2942463000</v>
      </c>
      <c r="E72" s="27">
        <v>819496493</v>
      </c>
      <c r="F72" s="27">
        <v>0</v>
      </c>
      <c r="G72" s="27">
        <v>818738840</v>
      </c>
      <c r="H72" s="27">
        <v>0</v>
      </c>
      <c r="I72" s="27">
        <f t="shared" si="0"/>
        <v>818738840</v>
      </c>
    </row>
    <row r="73" spans="1:9" ht="23.1" customHeight="1">
      <c r="A73" s="25" t="s">
        <v>368</v>
      </c>
      <c r="B73" s="27">
        <v>0</v>
      </c>
      <c r="C73" s="27">
        <v>0</v>
      </c>
      <c r="D73" s="27">
        <v>0</v>
      </c>
      <c r="E73" s="27">
        <v>0</v>
      </c>
      <c r="F73" s="27">
        <v>21019000</v>
      </c>
      <c r="G73" s="27">
        <v>77821363922</v>
      </c>
      <c r="H73" s="27">
        <v>-81348434489</v>
      </c>
      <c r="I73" s="27">
        <f t="shared" si="0"/>
        <v>-3527070567</v>
      </c>
    </row>
    <row r="74" spans="1:9" ht="23.1" customHeight="1">
      <c r="A74" s="25" t="s">
        <v>380</v>
      </c>
      <c r="B74" s="27">
        <v>0</v>
      </c>
      <c r="C74" s="27">
        <v>0</v>
      </c>
      <c r="D74" s="27">
        <v>0</v>
      </c>
      <c r="E74" s="27">
        <v>0</v>
      </c>
      <c r="F74" s="27">
        <v>0</v>
      </c>
      <c r="G74" s="27">
        <v>6813731287</v>
      </c>
      <c r="H74" s="27">
        <v>-6565503924</v>
      </c>
      <c r="I74" s="27">
        <f t="shared" si="0"/>
        <v>248227363</v>
      </c>
    </row>
    <row r="75" spans="1:9" ht="23.1" customHeight="1">
      <c r="A75" s="25" t="s">
        <v>439</v>
      </c>
      <c r="B75" s="27">
        <v>61287000</v>
      </c>
      <c r="C75" s="27">
        <v>169997045400</v>
      </c>
      <c r="D75" s="27">
        <v>-163285826586</v>
      </c>
      <c r="E75" s="27">
        <v>6711218814</v>
      </c>
      <c r="F75" s="27">
        <v>0</v>
      </c>
      <c r="G75" s="27">
        <v>175394765248</v>
      </c>
      <c r="H75" s="27">
        <v>-170272761423</v>
      </c>
      <c r="I75" s="27">
        <f t="shared" si="0"/>
        <v>5122003825</v>
      </c>
    </row>
    <row r="76" spans="1:9" ht="23.1" customHeight="1">
      <c r="A76" s="25" t="s">
        <v>333</v>
      </c>
      <c r="B76" s="27">
        <v>0</v>
      </c>
      <c r="C76" s="27">
        <v>0</v>
      </c>
      <c r="D76" s="27">
        <v>0</v>
      </c>
      <c r="E76" s="27">
        <v>0</v>
      </c>
      <c r="F76" s="27">
        <v>80813000</v>
      </c>
      <c r="G76" s="27">
        <v>-80833370</v>
      </c>
      <c r="H76" s="27">
        <v>80813000</v>
      </c>
      <c r="I76" s="27">
        <f t="shared" ref="I76:I143" si="1">G76+H76</f>
        <v>-20370</v>
      </c>
    </row>
    <row r="77" spans="1:9" ht="23.1" customHeight="1">
      <c r="A77" s="25" t="s">
        <v>335</v>
      </c>
      <c r="B77" s="27">
        <v>0</v>
      </c>
      <c r="C77" s="27">
        <v>0</v>
      </c>
      <c r="D77" s="27">
        <v>0</v>
      </c>
      <c r="E77" s="27">
        <v>0</v>
      </c>
      <c r="F77" s="27">
        <v>1904000</v>
      </c>
      <c r="G77" s="27">
        <v>-22661414793</v>
      </c>
      <c r="H77" s="27">
        <v>701820057</v>
      </c>
      <c r="I77" s="27">
        <f t="shared" si="1"/>
        <v>-21959594736</v>
      </c>
    </row>
    <row r="78" spans="1:9" ht="23.1" customHeight="1">
      <c r="A78" s="25" t="s">
        <v>338</v>
      </c>
      <c r="B78" s="27">
        <v>0</v>
      </c>
      <c r="C78" s="27">
        <v>0</v>
      </c>
      <c r="D78" s="27">
        <v>0</v>
      </c>
      <c r="E78" s="27">
        <v>0</v>
      </c>
      <c r="F78" s="27">
        <v>148256000</v>
      </c>
      <c r="G78" s="27">
        <v>-2384810717</v>
      </c>
      <c r="H78" s="27">
        <v>2668608000</v>
      </c>
      <c r="I78" s="27">
        <f t="shared" si="1"/>
        <v>283797283</v>
      </c>
    </row>
    <row r="79" spans="1:9" ht="23.1" customHeight="1">
      <c r="A79" s="25" t="s">
        <v>336</v>
      </c>
      <c r="B79" s="27">
        <v>0</v>
      </c>
      <c r="C79" s="27">
        <v>0</v>
      </c>
      <c r="D79" s="27">
        <v>0</v>
      </c>
      <c r="E79" s="27">
        <v>0</v>
      </c>
      <c r="F79" s="27">
        <v>3583000</v>
      </c>
      <c r="G79" s="27">
        <v>-30400502482</v>
      </c>
      <c r="H79" s="27">
        <v>-546909793</v>
      </c>
      <c r="I79" s="27">
        <f t="shared" si="1"/>
        <v>-30947412275</v>
      </c>
    </row>
    <row r="80" spans="1:9" ht="23.1" customHeight="1">
      <c r="A80" s="25" t="s">
        <v>399</v>
      </c>
      <c r="B80" s="27">
        <v>0</v>
      </c>
      <c r="C80" s="27">
        <v>0</v>
      </c>
      <c r="D80" s="27">
        <v>0</v>
      </c>
      <c r="E80" s="27">
        <v>0</v>
      </c>
      <c r="F80" s="27">
        <v>0</v>
      </c>
      <c r="G80" s="27">
        <v>11345267935</v>
      </c>
      <c r="H80" s="27">
        <v>-11670833245</v>
      </c>
      <c r="I80" s="27">
        <f t="shared" si="1"/>
        <v>-325565310</v>
      </c>
    </row>
    <row r="81" spans="1:9" ht="23.1" customHeight="1">
      <c r="A81" s="25" t="s">
        <v>349</v>
      </c>
      <c r="B81" s="27">
        <v>0</v>
      </c>
      <c r="C81" s="27">
        <v>0</v>
      </c>
      <c r="D81" s="27">
        <v>0</v>
      </c>
      <c r="E81" s="27">
        <v>0</v>
      </c>
      <c r="F81" s="27">
        <v>90795000</v>
      </c>
      <c r="G81" s="27">
        <v>-23099913077</v>
      </c>
      <c r="H81" s="27">
        <v>1543515000</v>
      </c>
      <c r="I81" s="27">
        <f t="shared" si="1"/>
        <v>-21556398077</v>
      </c>
    </row>
    <row r="82" spans="1:9" ht="23.1" customHeight="1">
      <c r="A82" s="25" t="s">
        <v>337</v>
      </c>
      <c r="B82" s="27">
        <v>0</v>
      </c>
      <c r="C82" s="27">
        <v>0</v>
      </c>
      <c r="D82" s="27">
        <v>0</v>
      </c>
      <c r="E82" s="27">
        <v>0</v>
      </c>
      <c r="F82" s="27">
        <v>97546000</v>
      </c>
      <c r="G82" s="27">
        <v>-12999825774</v>
      </c>
      <c r="H82" s="27">
        <v>5443601833</v>
      </c>
      <c r="I82" s="27">
        <f t="shared" si="1"/>
        <v>-7556223941</v>
      </c>
    </row>
    <row r="83" spans="1:9" ht="23.1" customHeight="1">
      <c r="A83" s="25" t="s">
        <v>407</v>
      </c>
      <c r="B83" s="27">
        <v>0</v>
      </c>
      <c r="C83" s="27">
        <v>0</v>
      </c>
      <c r="D83" s="27">
        <v>0</v>
      </c>
      <c r="E83" s="27">
        <v>0</v>
      </c>
      <c r="F83" s="27">
        <v>157019000</v>
      </c>
      <c r="G83" s="27">
        <v>216797547103</v>
      </c>
      <c r="H83" s="27">
        <v>-260057581308</v>
      </c>
      <c r="I83" s="27">
        <f t="shared" si="1"/>
        <v>-43260034205</v>
      </c>
    </row>
    <row r="84" spans="1:9" ht="23.1" customHeight="1">
      <c r="A84" s="25" t="s">
        <v>382</v>
      </c>
      <c r="B84" s="27">
        <v>0</v>
      </c>
      <c r="C84" s="27">
        <v>0</v>
      </c>
      <c r="D84" s="27">
        <v>0</v>
      </c>
      <c r="E84" s="27">
        <v>0</v>
      </c>
      <c r="F84" s="27">
        <v>32939000</v>
      </c>
      <c r="G84" s="27">
        <v>266015856497</v>
      </c>
      <c r="H84" s="27">
        <v>-263940924574</v>
      </c>
      <c r="I84" s="27">
        <f t="shared" si="1"/>
        <v>2074931923</v>
      </c>
    </row>
    <row r="85" spans="1:9" ht="23.1" customHeight="1">
      <c r="A85" s="25" t="s">
        <v>383</v>
      </c>
      <c r="B85" s="27">
        <v>0</v>
      </c>
      <c r="C85" s="27">
        <v>0</v>
      </c>
      <c r="D85" s="27">
        <v>0</v>
      </c>
      <c r="E85" s="27">
        <v>0</v>
      </c>
      <c r="F85" s="27">
        <v>6390000</v>
      </c>
      <c r="G85" s="27">
        <v>392450204265</v>
      </c>
      <c r="H85" s="27">
        <v>-349762397695</v>
      </c>
      <c r="I85" s="27">
        <f t="shared" si="1"/>
        <v>42687806570</v>
      </c>
    </row>
    <row r="86" spans="1:9" ht="23.1" customHeight="1">
      <c r="A86" s="25" t="s">
        <v>404</v>
      </c>
      <c r="B86" s="27">
        <v>0</v>
      </c>
      <c r="C86" s="27">
        <v>0</v>
      </c>
      <c r="D86" s="27">
        <v>0</v>
      </c>
      <c r="E86" s="27">
        <v>0</v>
      </c>
      <c r="F86" s="27">
        <v>0</v>
      </c>
      <c r="G86" s="27">
        <v>165074052</v>
      </c>
      <c r="H86" s="27">
        <v>-181430636</v>
      </c>
      <c r="I86" s="27">
        <f t="shared" si="1"/>
        <v>-16356584</v>
      </c>
    </row>
    <row r="87" spans="1:9" ht="23.1" customHeight="1">
      <c r="A87" s="25" t="s">
        <v>474</v>
      </c>
      <c r="B87" s="27">
        <v>0</v>
      </c>
      <c r="C87" s="27">
        <v>0</v>
      </c>
      <c r="D87" s="27">
        <v>0</v>
      </c>
      <c r="E87" s="27">
        <v>0</v>
      </c>
      <c r="F87" s="27">
        <v>-40000</v>
      </c>
      <c r="G87" s="27">
        <v>12496782</v>
      </c>
      <c r="H87" s="27">
        <v>-12500000</v>
      </c>
      <c r="I87" s="27">
        <f t="shared" si="1"/>
        <v>-3218</v>
      </c>
    </row>
    <row r="88" spans="1:9" ht="23.1" customHeight="1">
      <c r="A88" s="25" t="s">
        <v>435</v>
      </c>
      <c r="B88" s="27">
        <v>873000</v>
      </c>
      <c r="C88" s="27">
        <v>1736397000</v>
      </c>
      <c r="D88" s="27">
        <v>-2129485536</v>
      </c>
      <c r="E88" s="27">
        <v>-393088536</v>
      </c>
      <c r="F88" s="27">
        <v>0</v>
      </c>
      <c r="G88" s="27">
        <v>2041731361</v>
      </c>
      <c r="H88" s="27">
        <v>-2434898536</v>
      </c>
      <c r="I88" s="27">
        <f t="shared" si="1"/>
        <v>-393167175</v>
      </c>
    </row>
    <row r="89" spans="1:9" ht="23.1" customHeight="1">
      <c r="A89" s="25" t="s">
        <v>508</v>
      </c>
      <c r="B89" s="27">
        <v>55509000</v>
      </c>
      <c r="C89" s="27">
        <v>-7276282799</v>
      </c>
      <c r="D89" s="27">
        <v>9027649469</v>
      </c>
      <c r="E89" s="27">
        <v>1751366670</v>
      </c>
      <c r="F89" s="27">
        <v>0</v>
      </c>
      <c r="G89" s="27">
        <v>1750920297</v>
      </c>
      <c r="H89" s="27">
        <v>-1878531</v>
      </c>
      <c r="I89" s="27">
        <f t="shared" si="1"/>
        <v>1749041766</v>
      </c>
    </row>
    <row r="90" spans="1:9" ht="23.1" customHeight="1">
      <c r="A90" s="25" t="s">
        <v>370</v>
      </c>
      <c r="B90" s="27">
        <v>0</v>
      </c>
      <c r="C90" s="27">
        <v>0</v>
      </c>
      <c r="D90" s="27">
        <v>0</v>
      </c>
      <c r="E90" s="27">
        <v>0</v>
      </c>
      <c r="F90" s="27">
        <v>0</v>
      </c>
      <c r="G90" s="27">
        <v>272961801896</v>
      </c>
      <c r="H90" s="27">
        <v>-227925048424</v>
      </c>
      <c r="I90" s="27">
        <f t="shared" si="1"/>
        <v>45036753472</v>
      </c>
    </row>
    <row r="91" spans="1:9" ht="23.1" customHeight="1">
      <c r="A91" s="25" t="s">
        <v>384</v>
      </c>
      <c r="B91" s="27">
        <v>0</v>
      </c>
      <c r="C91" s="27">
        <v>0</v>
      </c>
      <c r="D91" s="27">
        <v>0</v>
      </c>
      <c r="E91" s="27">
        <v>0</v>
      </c>
      <c r="F91" s="27">
        <v>71451000</v>
      </c>
      <c r="G91" s="27">
        <v>51303326088</v>
      </c>
      <c r="H91" s="27">
        <v>-46919880200</v>
      </c>
      <c r="I91" s="27">
        <f t="shared" si="1"/>
        <v>4383445888</v>
      </c>
    </row>
    <row r="92" spans="1:9" ht="23.1" customHeight="1">
      <c r="A92" s="25" t="s">
        <v>347</v>
      </c>
      <c r="B92" s="27">
        <v>0</v>
      </c>
      <c r="C92" s="27">
        <v>0</v>
      </c>
      <c r="D92" s="27">
        <v>0</v>
      </c>
      <c r="E92" s="27">
        <v>0</v>
      </c>
      <c r="F92" s="27">
        <v>26919000</v>
      </c>
      <c r="G92" s="27">
        <v>-11500827092</v>
      </c>
      <c r="H92" s="27">
        <v>4729200867</v>
      </c>
      <c r="I92" s="27">
        <f t="shared" si="1"/>
        <v>-6771626225</v>
      </c>
    </row>
    <row r="93" spans="1:9" ht="23.1" customHeight="1">
      <c r="A93" s="25" t="s">
        <v>515</v>
      </c>
      <c r="B93" s="27">
        <v>472000</v>
      </c>
      <c r="C93" s="27">
        <v>827722938</v>
      </c>
      <c r="D93" s="27">
        <v>-1024624229</v>
      </c>
      <c r="E93" s="27">
        <v>-196901291</v>
      </c>
      <c r="F93" s="27">
        <v>1000</v>
      </c>
      <c r="G93" s="27">
        <v>925717701</v>
      </c>
      <c r="H93" s="27">
        <v>-1122644229</v>
      </c>
      <c r="I93" s="27">
        <f t="shared" si="1"/>
        <v>-196926528</v>
      </c>
    </row>
    <row r="94" spans="1:9" ht="23.1" customHeight="1">
      <c r="A94" s="25" t="s">
        <v>363</v>
      </c>
      <c r="B94" s="27">
        <v>0</v>
      </c>
      <c r="C94" s="27">
        <v>0</v>
      </c>
      <c r="D94" s="27">
        <v>0</v>
      </c>
      <c r="E94" s="27">
        <v>0</v>
      </c>
      <c r="F94" s="27">
        <v>2150000</v>
      </c>
      <c r="G94" s="27">
        <v>112475041</v>
      </c>
      <c r="H94" s="27">
        <v>-151464850</v>
      </c>
      <c r="I94" s="27">
        <f t="shared" si="1"/>
        <v>-38989809</v>
      </c>
    </row>
    <row r="95" spans="1:9" ht="23.1" customHeight="1">
      <c r="A95" s="25" t="s">
        <v>440</v>
      </c>
      <c r="B95" s="27">
        <v>97172000</v>
      </c>
      <c r="C95" s="27">
        <v>279617227330</v>
      </c>
      <c r="D95" s="27">
        <v>-236251743779</v>
      </c>
      <c r="E95" s="27">
        <v>43365483551</v>
      </c>
      <c r="F95" s="27">
        <v>16654000</v>
      </c>
      <c r="G95" s="27">
        <v>303276922974</v>
      </c>
      <c r="H95" s="27">
        <v>-261166985265</v>
      </c>
      <c r="I95" s="27">
        <f t="shared" si="1"/>
        <v>42109937709</v>
      </c>
    </row>
    <row r="96" spans="1:9" ht="23.1" customHeight="1">
      <c r="A96" s="25" t="s">
        <v>326</v>
      </c>
      <c r="B96" s="27">
        <v>0</v>
      </c>
      <c r="C96" s="27">
        <v>0</v>
      </c>
      <c r="D96" s="27">
        <v>0</v>
      </c>
      <c r="E96" s="27">
        <v>0</v>
      </c>
      <c r="F96" s="27">
        <v>10960000</v>
      </c>
      <c r="G96" s="27">
        <v>7036382199</v>
      </c>
      <c r="H96" s="27">
        <v>-6835995122</v>
      </c>
      <c r="I96" s="27">
        <f t="shared" si="1"/>
        <v>200387077</v>
      </c>
    </row>
    <row r="97" spans="1:9" ht="23.1" customHeight="1">
      <c r="A97" s="25" t="s">
        <v>475</v>
      </c>
      <c r="B97" s="27">
        <v>0</v>
      </c>
      <c r="C97" s="27">
        <v>0</v>
      </c>
      <c r="D97" s="27">
        <v>0</v>
      </c>
      <c r="E97" s="27">
        <v>0</v>
      </c>
      <c r="F97" s="27">
        <v>-19064000</v>
      </c>
      <c r="G97" s="27">
        <v>6886557295</v>
      </c>
      <c r="H97" s="27">
        <v>-6888331000</v>
      </c>
      <c r="I97" s="27">
        <f t="shared" si="1"/>
        <v>-1773705</v>
      </c>
    </row>
    <row r="98" spans="1:9" ht="23.1" customHeight="1">
      <c r="A98" s="25" t="s">
        <v>329</v>
      </c>
      <c r="B98" s="27">
        <v>0</v>
      </c>
      <c r="C98" s="27">
        <v>0</v>
      </c>
      <c r="D98" s="27">
        <v>0</v>
      </c>
      <c r="E98" s="27">
        <v>0</v>
      </c>
      <c r="F98" s="27">
        <v>25358000</v>
      </c>
      <c r="G98" s="27">
        <v>78657242139</v>
      </c>
      <c r="H98" s="27">
        <v>-78888009717</v>
      </c>
      <c r="I98" s="27">
        <f t="shared" si="1"/>
        <v>-230767578</v>
      </c>
    </row>
    <row r="99" spans="1:9" ht="23.1" customHeight="1">
      <c r="A99" s="25" t="s">
        <v>412</v>
      </c>
      <c r="B99" s="27">
        <v>0</v>
      </c>
      <c r="C99" s="27">
        <v>0</v>
      </c>
      <c r="D99" s="27">
        <v>0</v>
      </c>
      <c r="E99" s="27">
        <v>0</v>
      </c>
      <c r="F99" s="27">
        <v>0</v>
      </c>
      <c r="G99" s="27">
        <v>-1794740413</v>
      </c>
      <c r="H99" s="27">
        <v>-4192423170</v>
      </c>
      <c r="I99" s="27">
        <f t="shared" si="1"/>
        <v>-5987163583</v>
      </c>
    </row>
    <row r="100" spans="1:9" ht="23.1" customHeight="1">
      <c r="A100" s="25" t="s">
        <v>437</v>
      </c>
      <c r="B100" s="27">
        <v>33627000</v>
      </c>
      <c r="C100" s="27">
        <v>80148744000</v>
      </c>
      <c r="D100" s="27">
        <v>-64182648955</v>
      </c>
      <c r="E100" s="27">
        <v>15966095045</v>
      </c>
      <c r="F100" s="27">
        <v>1006000</v>
      </c>
      <c r="G100" s="27">
        <v>108678373410</v>
      </c>
      <c r="H100" s="27">
        <v>-93497565587</v>
      </c>
      <c r="I100" s="27">
        <f t="shared" si="1"/>
        <v>15180807823</v>
      </c>
    </row>
    <row r="101" spans="1:9" ht="23.1" customHeight="1" thickBot="1">
      <c r="B101" s="161" t="s">
        <v>236</v>
      </c>
      <c r="C101" s="161"/>
      <c r="D101" s="161"/>
      <c r="E101" s="161"/>
      <c r="F101" s="161" t="s">
        <v>237</v>
      </c>
      <c r="G101" s="161"/>
      <c r="H101" s="161"/>
      <c r="I101" s="161"/>
    </row>
    <row r="102" spans="1:9" ht="23.1" customHeight="1">
      <c r="A102" s="26" t="s">
        <v>222</v>
      </c>
      <c r="B102" s="26" t="s">
        <v>11</v>
      </c>
      <c r="C102" s="26" t="s">
        <v>275</v>
      </c>
      <c r="D102" s="26" t="s">
        <v>276</v>
      </c>
      <c r="E102" s="25" t="s">
        <v>277</v>
      </c>
      <c r="F102" s="26" t="s">
        <v>11</v>
      </c>
      <c r="G102" s="26" t="s">
        <v>13</v>
      </c>
      <c r="H102" s="26" t="s">
        <v>276</v>
      </c>
      <c r="I102" s="25" t="s">
        <v>277</v>
      </c>
    </row>
    <row r="103" spans="1:9" ht="23.1" customHeight="1">
      <c r="A103" s="25" t="s">
        <v>323</v>
      </c>
      <c r="B103" s="27">
        <v>0</v>
      </c>
      <c r="C103" s="27">
        <v>0</v>
      </c>
      <c r="D103" s="27">
        <v>0</v>
      </c>
      <c r="E103" s="27">
        <v>0</v>
      </c>
      <c r="F103" s="27">
        <v>172000000</v>
      </c>
      <c r="G103" s="27">
        <v>-172043514</v>
      </c>
      <c r="H103" s="27">
        <v>516000000</v>
      </c>
      <c r="I103" s="27">
        <f t="shared" si="1"/>
        <v>343956486</v>
      </c>
    </row>
    <row r="104" spans="1:9" ht="23.1" customHeight="1">
      <c r="A104" s="25" t="s">
        <v>332</v>
      </c>
      <c r="B104" s="27">
        <v>0</v>
      </c>
      <c r="C104" s="27">
        <v>0</v>
      </c>
      <c r="D104" s="27">
        <v>0</v>
      </c>
      <c r="E104" s="27">
        <v>0</v>
      </c>
      <c r="F104" s="27">
        <v>312000</v>
      </c>
      <c r="G104" s="27">
        <v>173043000</v>
      </c>
      <c r="H104" s="27">
        <v>-154140769</v>
      </c>
      <c r="I104" s="27">
        <f t="shared" si="1"/>
        <v>18902231</v>
      </c>
    </row>
    <row r="105" spans="1:9" ht="23.1" customHeight="1">
      <c r="A105" s="25" t="s">
        <v>322</v>
      </c>
      <c r="B105" s="27">
        <v>0</v>
      </c>
      <c r="C105" s="27">
        <v>0</v>
      </c>
      <c r="D105" s="27">
        <v>0</v>
      </c>
      <c r="E105" s="27">
        <v>0</v>
      </c>
      <c r="F105" s="27">
        <v>157038000</v>
      </c>
      <c r="G105" s="27">
        <v>-1063248777</v>
      </c>
      <c r="H105" s="27">
        <v>3775047649</v>
      </c>
      <c r="I105" s="27">
        <f t="shared" si="1"/>
        <v>2711798872</v>
      </c>
    </row>
    <row r="106" spans="1:9" ht="23.1" customHeight="1">
      <c r="A106" s="25" t="s">
        <v>320</v>
      </c>
      <c r="B106" s="27">
        <v>0</v>
      </c>
      <c r="C106" s="27">
        <v>0</v>
      </c>
      <c r="D106" s="27">
        <v>0</v>
      </c>
      <c r="E106" s="27">
        <v>0</v>
      </c>
      <c r="F106" s="27">
        <v>2703000</v>
      </c>
      <c r="G106" s="27">
        <v>26471721782</v>
      </c>
      <c r="H106" s="27">
        <v>-5246274055</v>
      </c>
      <c r="I106" s="27">
        <f t="shared" si="1"/>
        <v>21225447727</v>
      </c>
    </row>
    <row r="107" spans="1:9" ht="23.1" customHeight="1">
      <c r="A107" s="25" t="s">
        <v>325</v>
      </c>
      <c r="B107" s="27">
        <v>0</v>
      </c>
      <c r="C107" s="27">
        <v>0</v>
      </c>
      <c r="D107" s="27">
        <v>0</v>
      </c>
      <c r="E107" s="27">
        <v>0</v>
      </c>
      <c r="F107" s="27">
        <v>1000000</v>
      </c>
      <c r="G107" s="27">
        <v>9086860918</v>
      </c>
      <c r="H107" s="27">
        <v>-8950632594</v>
      </c>
      <c r="I107" s="27">
        <f t="shared" si="1"/>
        <v>136228324</v>
      </c>
    </row>
    <row r="108" spans="1:9" ht="23.1" customHeight="1">
      <c r="A108" s="25" t="s">
        <v>324</v>
      </c>
      <c r="B108" s="27">
        <v>0</v>
      </c>
      <c r="C108" s="27">
        <v>0</v>
      </c>
      <c r="D108" s="27">
        <v>0</v>
      </c>
      <c r="E108" s="27">
        <v>0</v>
      </c>
      <c r="F108" s="27">
        <v>0</v>
      </c>
      <c r="G108" s="27">
        <v>245757675</v>
      </c>
      <c r="H108" s="27">
        <v>-244363016</v>
      </c>
      <c r="I108" s="27">
        <f t="shared" si="1"/>
        <v>1394659</v>
      </c>
    </row>
    <row r="109" spans="1:9" ht="23.1" customHeight="1">
      <c r="A109" s="25" t="s">
        <v>330</v>
      </c>
      <c r="B109" s="27">
        <v>0</v>
      </c>
      <c r="C109" s="27">
        <v>0</v>
      </c>
      <c r="D109" s="27">
        <v>0</v>
      </c>
      <c r="E109" s="27">
        <v>0</v>
      </c>
      <c r="F109" s="27">
        <v>95509000</v>
      </c>
      <c r="G109" s="27">
        <v>76944186697</v>
      </c>
      <c r="H109" s="27">
        <v>-69766330129</v>
      </c>
      <c r="I109" s="27">
        <f t="shared" si="1"/>
        <v>7177856568</v>
      </c>
    </row>
    <row r="110" spans="1:9" ht="23.1" customHeight="1">
      <c r="A110" s="25" t="s">
        <v>366</v>
      </c>
      <c r="B110" s="27">
        <v>0</v>
      </c>
      <c r="C110" s="27">
        <v>0</v>
      </c>
      <c r="D110" s="27">
        <v>0</v>
      </c>
      <c r="E110" s="27">
        <v>0</v>
      </c>
      <c r="F110" s="27">
        <v>1000</v>
      </c>
      <c r="G110" s="27">
        <v>1608157920</v>
      </c>
      <c r="H110" s="27">
        <v>-1663275199</v>
      </c>
      <c r="I110" s="27">
        <f t="shared" si="1"/>
        <v>-55117279</v>
      </c>
    </row>
    <row r="111" spans="1:9" ht="23.1" customHeight="1">
      <c r="A111" s="25" t="s">
        <v>445</v>
      </c>
      <c r="B111" s="27">
        <v>411000</v>
      </c>
      <c r="C111" s="27">
        <v>224259750</v>
      </c>
      <c r="D111" s="27">
        <v>-227344017</v>
      </c>
      <c r="E111" s="27">
        <v>-3084267</v>
      </c>
      <c r="F111" s="27">
        <v>0</v>
      </c>
      <c r="G111" s="27">
        <v>481152588</v>
      </c>
      <c r="H111" s="27">
        <v>-484303017</v>
      </c>
      <c r="I111" s="27">
        <f t="shared" si="1"/>
        <v>-3150429</v>
      </c>
    </row>
    <row r="112" spans="1:9" ht="23.1" customHeight="1">
      <c r="A112" s="25" t="s">
        <v>406</v>
      </c>
      <c r="B112" s="27">
        <v>0</v>
      </c>
      <c r="C112" s="27">
        <v>0</v>
      </c>
      <c r="D112" s="27">
        <v>0</v>
      </c>
      <c r="E112" s="27">
        <v>0</v>
      </c>
      <c r="F112" s="27">
        <v>40112000</v>
      </c>
      <c r="G112" s="27">
        <v>167269562234</v>
      </c>
      <c r="H112" s="27">
        <v>-187527090264</v>
      </c>
      <c r="I112" s="27">
        <f t="shared" si="1"/>
        <v>-20257528030</v>
      </c>
    </row>
    <row r="113" spans="1:9" ht="23.1" customHeight="1">
      <c r="A113" s="25" t="s">
        <v>343</v>
      </c>
      <c r="B113" s="27">
        <v>0</v>
      </c>
      <c r="C113" s="27">
        <v>0</v>
      </c>
      <c r="D113" s="27">
        <v>0</v>
      </c>
      <c r="E113" s="27">
        <v>0</v>
      </c>
      <c r="F113" s="27">
        <v>11696000</v>
      </c>
      <c r="G113" s="27">
        <v>39589804</v>
      </c>
      <c r="H113" s="27">
        <v>210528000</v>
      </c>
      <c r="I113" s="27">
        <f t="shared" si="1"/>
        <v>250117804</v>
      </c>
    </row>
    <row r="114" spans="1:9" ht="23.1" customHeight="1">
      <c r="A114" s="25" t="s">
        <v>400</v>
      </c>
      <c r="B114" s="27">
        <v>0</v>
      </c>
      <c r="C114" s="27">
        <v>0</v>
      </c>
      <c r="D114" s="27">
        <v>0</v>
      </c>
      <c r="E114" s="27">
        <v>0</v>
      </c>
      <c r="F114" s="27">
        <v>77600000</v>
      </c>
      <c r="G114" s="27">
        <v>146224732950</v>
      </c>
      <c r="H114" s="27">
        <v>-152547021191</v>
      </c>
      <c r="I114" s="27">
        <f t="shared" si="1"/>
        <v>-6322288241</v>
      </c>
    </row>
    <row r="115" spans="1:9" ht="23.1" customHeight="1">
      <c r="A115" s="25" t="s">
        <v>424</v>
      </c>
      <c r="B115" s="27">
        <v>0</v>
      </c>
      <c r="C115" s="27">
        <v>0</v>
      </c>
      <c r="D115" s="27">
        <v>0</v>
      </c>
      <c r="E115" s="27">
        <v>0</v>
      </c>
      <c r="F115" s="27">
        <v>3126000</v>
      </c>
      <c r="G115" s="27">
        <v>-5142353355</v>
      </c>
      <c r="H115" s="27">
        <v>225102414</v>
      </c>
      <c r="I115" s="27">
        <f t="shared" si="1"/>
        <v>-4917250941</v>
      </c>
    </row>
    <row r="116" spans="1:9" ht="23.1" customHeight="1">
      <c r="A116" s="25" t="s">
        <v>359</v>
      </c>
      <c r="B116" s="27">
        <v>0</v>
      </c>
      <c r="C116" s="27">
        <v>0</v>
      </c>
      <c r="D116" s="27">
        <v>0</v>
      </c>
      <c r="E116" s="27">
        <v>0</v>
      </c>
      <c r="F116" s="27">
        <v>1000</v>
      </c>
      <c r="G116" s="27">
        <v>-466190481</v>
      </c>
      <c r="H116" s="27">
        <v>69000</v>
      </c>
      <c r="I116" s="27">
        <f t="shared" si="1"/>
        <v>-466121481</v>
      </c>
    </row>
    <row r="117" spans="1:9" ht="23.1" customHeight="1">
      <c r="A117" s="25" t="s">
        <v>425</v>
      </c>
      <c r="B117" s="27">
        <v>0</v>
      </c>
      <c r="C117" s="27">
        <v>0</v>
      </c>
      <c r="D117" s="27">
        <v>0</v>
      </c>
      <c r="E117" s="27">
        <v>0</v>
      </c>
      <c r="F117" s="27">
        <v>0</v>
      </c>
      <c r="G117" s="27">
        <v>-11196943665</v>
      </c>
      <c r="H117" s="27">
        <v>0</v>
      </c>
      <c r="I117" s="27">
        <f t="shared" si="1"/>
        <v>-11196943665</v>
      </c>
    </row>
    <row r="118" spans="1:9" ht="23.1" customHeight="1">
      <c r="A118" s="25" t="s">
        <v>447</v>
      </c>
      <c r="B118" s="27">
        <v>41343000</v>
      </c>
      <c r="C118" s="27">
        <v>-13988787273</v>
      </c>
      <c r="D118" s="27">
        <v>11894728952</v>
      </c>
      <c r="E118" s="27">
        <v>-2094058321</v>
      </c>
      <c r="F118" s="27">
        <v>1143000</v>
      </c>
      <c r="G118" s="27">
        <v>-3282462681</v>
      </c>
      <c r="H118" s="27">
        <v>1185646952</v>
      </c>
      <c r="I118" s="27">
        <f t="shared" si="1"/>
        <v>-2096815729</v>
      </c>
    </row>
    <row r="119" spans="1:9" ht="23.1" customHeight="1">
      <c r="A119" s="25" t="s">
        <v>509</v>
      </c>
      <c r="B119" s="27">
        <v>348261000</v>
      </c>
      <c r="C119" s="27">
        <v>5141704635</v>
      </c>
      <c r="D119" s="27">
        <v>8982914821</v>
      </c>
      <c r="E119" s="27">
        <v>14124619456</v>
      </c>
      <c r="F119" s="27">
        <v>0</v>
      </c>
      <c r="G119" s="27">
        <v>36671082917</v>
      </c>
      <c r="H119" s="27">
        <v>-22554583179</v>
      </c>
      <c r="I119" s="27">
        <f t="shared" si="1"/>
        <v>14116499738</v>
      </c>
    </row>
    <row r="120" spans="1:9" ht="23.1" customHeight="1">
      <c r="A120" s="25" t="s">
        <v>448</v>
      </c>
      <c r="B120" s="27">
        <v>7153000</v>
      </c>
      <c r="C120" s="27">
        <v>-1492096078</v>
      </c>
      <c r="D120" s="27">
        <v>606241000</v>
      </c>
      <c r="E120" s="27">
        <v>-885855078</v>
      </c>
      <c r="F120" s="27">
        <v>0</v>
      </c>
      <c r="G120" s="27">
        <v>-886011170</v>
      </c>
      <c r="H120" s="27">
        <v>0</v>
      </c>
      <c r="I120" s="27">
        <f t="shared" si="1"/>
        <v>-886011170</v>
      </c>
    </row>
    <row r="121" spans="1:9" ht="23.1" customHeight="1">
      <c r="A121" s="25" t="s">
        <v>381</v>
      </c>
      <c r="B121" s="27">
        <v>0</v>
      </c>
      <c r="C121" s="27">
        <v>0</v>
      </c>
      <c r="D121" s="27">
        <v>0</v>
      </c>
      <c r="E121" s="27">
        <v>0</v>
      </c>
      <c r="F121" s="27">
        <v>1203000</v>
      </c>
      <c r="G121" s="27">
        <v>59275704436</v>
      </c>
      <c r="H121" s="27">
        <v>-67617868883</v>
      </c>
      <c r="I121" s="27">
        <f t="shared" si="1"/>
        <v>-8342164447</v>
      </c>
    </row>
    <row r="122" spans="1:9" ht="23.1" customHeight="1">
      <c r="A122" s="25" t="s">
        <v>436</v>
      </c>
      <c r="B122" s="27">
        <v>6013000</v>
      </c>
      <c r="C122" s="27">
        <v>13138339500</v>
      </c>
      <c r="D122" s="27">
        <v>-15293588309</v>
      </c>
      <c r="E122" s="27">
        <v>-2155248809</v>
      </c>
      <c r="F122" s="27">
        <v>6010000</v>
      </c>
      <c r="G122" s="27">
        <v>12108555671</v>
      </c>
      <c r="H122" s="27">
        <v>-15282203424</v>
      </c>
      <c r="I122" s="27">
        <f t="shared" si="1"/>
        <v>-3173647753</v>
      </c>
    </row>
    <row r="123" spans="1:9" ht="23.1" customHeight="1">
      <c r="A123" s="25" t="s">
        <v>334</v>
      </c>
      <c r="B123" s="27">
        <v>0</v>
      </c>
      <c r="C123" s="27">
        <v>0</v>
      </c>
      <c r="D123" s="27">
        <v>0</v>
      </c>
      <c r="E123" s="27">
        <v>0</v>
      </c>
      <c r="F123" s="27">
        <v>2000</v>
      </c>
      <c r="G123" s="27">
        <v>-2363241846</v>
      </c>
      <c r="H123" s="27">
        <v>684000</v>
      </c>
      <c r="I123" s="27">
        <f t="shared" si="1"/>
        <v>-2362557846</v>
      </c>
    </row>
    <row r="124" spans="1:9" ht="23.1" customHeight="1">
      <c r="A124" s="25" t="s">
        <v>339</v>
      </c>
      <c r="B124" s="27">
        <v>0</v>
      </c>
      <c r="C124" s="27">
        <v>0</v>
      </c>
      <c r="D124" s="27">
        <v>0</v>
      </c>
      <c r="E124" s="27">
        <v>0</v>
      </c>
      <c r="F124" s="27">
        <v>21711000</v>
      </c>
      <c r="G124" s="27">
        <v>-14967046617</v>
      </c>
      <c r="H124" s="27">
        <v>15341505156</v>
      </c>
      <c r="I124" s="27">
        <f t="shared" si="1"/>
        <v>374458539</v>
      </c>
    </row>
    <row r="125" spans="1:9" ht="23.1" customHeight="1">
      <c r="A125" s="25" t="s">
        <v>422</v>
      </c>
      <c r="B125" s="27">
        <v>0</v>
      </c>
      <c r="C125" s="27">
        <v>0</v>
      </c>
      <c r="D125" s="27">
        <v>0</v>
      </c>
      <c r="E125" s="27">
        <v>0</v>
      </c>
      <c r="F125" s="27">
        <v>15052000</v>
      </c>
      <c r="G125" s="27">
        <v>-51186223750</v>
      </c>
      <c r="H125" s="27">
        <v>56768271366</v>
      </c>
      <c r="I125" s="27">
        <f t="shared" si="1"/>
        <v>5582047616</v>
      </c>
    </row>
    <row r="126" spans="1:9" ht="23.1" customHeight="1">
      <c r="A126" s="25" t="s">
        <v>472</v>
      </c>
      <c r="B126" s="27">
        <v>0</v>
      </c>
      <c r="C126" s="27">
        <v>0</v>
      </c>
      <c r="D126" s="27">
        <v>0</v>
      </c>
      <c r="E126" s="27">
        <v>0</v>
      </c>
      <c r="F126" s="27">
        <v>-490000</v>
      </c>
      <c r="G126" s="27">
        <v>317918115</v>
      </c>
      <c r="H126" s="27">
        <v>-318000000</v>
      </c>
      <c r="I126" s="27">
        <f t="shared" si="1"/>
        <v>-81885</v>
      </c>
    </row>
    <row r="127" spans="1:9" ht="23.1" customHeight="1">
      <c r="A127" s="25" t="s">
        <v>394</v>
      </c>
      <c r="B127" s="27">
        <v>0</v>
      </c>
      <c r="C127" s="27">
        <v>0</v>
      </c>
      <c r="D127" s="27">
        <v>0</v>
      </c>
      <c r="E127" s="27">
        <v>0</v>
      </c>
      <c r="F127" s="27">
        <v>100000</v>
      </c>
      <c r="G127" s="27">
        <v>674281485</v>
      </c>
      <c r="H127" s="27">
        <v>-628480417</v>
      </c>
      <c r="I127" s="27">
        <f t="shared" si="1"/>
        <v>45801068</v>
      </c>
    </row>
    <row r="128" spans="1:9" ht="23.1" customHeight="1">
      <c r="A128" s="25" t="s">
        <v>517</v>
      </c>
      <c r="B128" s="27">
        <v>61802000</v>
      </c>
      <c r="C128" s="27">
        <v>119936864991</v>
      </c>
      <c r="D128" s="27">
        <v>-121085142242</v>
      </c>
      <c r="E128" s="27">
        <v>-1148277251</v>
      </c>
      <c r="F128" s="27">
        <v>711000</v>
      </c>
      <c r="G128" s="27">
        <v>145013667254</v>
      </c>
      <c r="H128" s="27">
        <v>-146168403242</v>
      </c>
      <c r="I128" s="27">
        <f t="shared" si="1"/>
        <v>-1154735988</v>
      </c>
    </row>
    <row r="129" spans="1:9" ht="23.1" customHeight="1">
      <c r="A129" s="25" t="s">
        <v>518</v>
      </c>
      <c r="B129" s="27">
        <v>11543000</v>
      </c>
      <c r="C129" s="27">
        <v>12207308180</v>
      </c>
      <c r="D129" s="27">
        <v>-15312651442</v>
      </c>
      <c r="E129" s="27">
        <v>-3105343262</v>
      </c>
      <c r="F129" s="27">
        <v>0</v>
      </c>
      <c r="G129" s="27">
        <v>13838508091</v>
      </c>
      <c r="H129" s="27">
        <v>-16944271442</v>
      </c>
      <c r="I129" s="27">
        <f t="shared" si="1"/>
        <v>-3105763351</v>
      </c>
    </row>
    <row r="130" spans="1:9" ht="23.1" customHeight="1">
      <c r="A130" s="25" t="s">
        <v>455</v>
      </c>
      <c r="B130" s="27">
        <v>0</v>
      </c>
      <c r="C130" s="27">
        <v>0</v>
      </c>
      <c r="D130" s="27">
        <v>0</v>
      </c>
      <c r="E130" s="27">
        <v>0</v>
      </c>
      <c r="F130" s="27">
        <v>0</v>
      </c>
      <c r="G130" s="27">
        <v>104554630</v>
      </c>
      <c r="H130" s="27">
        <v>-145964558</v>
      </c>
      <c r="I130" s="27">
        <f t="shared" si="1"/>
        <v>-41409928</v>
      </c>
    </row>
    <row r="131" spans="1:9" ht="23.1" customHeight="1">
      <c r="A131" s="25" t="s">
        <v>471</v>
      </c>
      <c r="B131" s="27">
        <v>0</v>
      </c>
      <c r="C131" s="27">
        <v>0</v>
      </c>
      <c r="D131" s="27">
        <v>0</v>
      </c>
      <c r="E131" s="27">
        <v>0</v>
      </c>
      <c r="F131" s="27">
        <v>-10000</v>
      </c>
      <c r="G131" s="27">
        <v>6498327</v>
      </c>
      <c r="H131" s="27">
        <v>-6500000</v>
      </c>
      <c r="I131" s="27">
        <f t="shared" si="1"/>
        <v>-1673</v>
      </c>
    </row>
    <row r="132" spans="1:9" ht="23.1" customHeight="1">
      <c r="A132" s="25" t="s">
        <v>530</v>
      </c>
      <c r="B132" s="27">
        <v>0</v>
      </c>
      <c r="C132" s="27">
        <v>0</v>
      </c>
      <c r="D132" s="27">
        <v>0</v>
      </c>
      <c r="E132" s="27">
        <v>0</v>
      </c>
      <c r="F132" s="27">
        <v>-20000</v>
      </c>
      <c r="G132" s="27">
        <v>18495237</v>
      </c>
      <c r="H132" s="27">
        <v>-18500000</v>
      </c>
      <c r="I132" s="27">
        <f t="shared" si="1"/>
        <v>-4763</v>
      </c>
    </row>
    <row r="133" spans="1:9" ht="23.1" customHeight="1">
      <c r="A133" s="25" t="s">
        <v>542</v>
      </c>
      <c r="B133" s="27">
        <v>0</v>
      </c>
      <c r="C133" s="27">
        <v>0</v>
      </c>
      <c r="D133" s="27">
        <v>0</v>
      </c>
      <c r="E133" s="27">
        <v>0</v>
      </c>
      <c r="F133" s="27">
        <v>-10000</v>
      </c>
      <c r="G133" s="27">
        <v>3998970</v>
      </c>
      <c r="H133" s="27">
        <v>-4000000</v>
      </c>
      <c r="I133" s="27">
        <f t="shared" si="1"/>
        <v>-1030</v>
      </c>
    </row>
    <row r="134" spans="1:9" ht="23.1" customHeight="1" thickBot="1">
      <c r="B134" s="161" t="s">
        <v>236</v>
      </c>
      <c r="C134" s="161"/>
      <c r="D134" s="161"/>
      <c r="E134" s="161"/>
      <c r="F134" s="161" t="s">
        <v>237</v>
      </c>
      <c r="G134" s="161"/>
      <c r="H134" s="161"/>
      <c r="I134" s="161"/>
    </row>
    <row r="135" spans="1:9" ht="23.1" customHeight="1">
      <c r="A135" s="26" t="s">
        <v>222</v>
      </c>
      <c r="B135" s="26" t="s">
        <v>11</v>
      </c>
      <c r="C135" s="26" t="s">
        <v>275</v>
      </c>
      <c r="D135" s="26" t="s">
        <v>276</v>
      </c>
      <c r="E135" s="25" t="s">
        <v>277</v>
      </c>
      <c r="F135" s="26" t="s">
        <v>11</v>
      </c>
      <c r="G135" s="26" t="s">
        <v>13</v>
      </c>
      <c r="H135" s="26" t="s">
        <v>276</v>
      </c>
      <c r="I135" s="25" t="s">
        <v>277</v>
      </c>
    </row>
    <row r="136" spans="1:9" ht="23.1" customHeight="1">
      <c r="A136" s="25" t="s">
        <v>456</v>
      </c>
      <c r="B136" s="27">
        <v>0</v>
      </c>
      <c r="C136" s="27">
        <v>0</v>
      </c>
      <c r="D136" s="27">
        <v>0</v>
      </c>
      <c r="E136" s="27">
        <v>0</v>
      </c>
      <c r="F136" s="27">
        <v>0</v>
      </c>
      <c r="G136" s="27">
        <v>77500946</v>
      </c>
      <c r="H136" s="27">
        <v>-95507674</v>
      </c>
      <c r="I136" s="27">
        <f t="shared" si="1"/>
        <v>-18006728</v>
      </c>
    </row>
    <row r="137" spans="1:9" ht="23.1" customHeight="1">
      <c r="A137" s="25" t="s">
        <v>428</v>
      </c>
      <c r="B137" s="27">
        <v>0</v>
      </c>
      <c r="C137" s="27">
        <v>0</v>
      </c>
      <c r="D137" s="27">
        <v>0</v>
      </c>
      <c r="E137" s="27">
        <v>0</v>
      </c>
      <c r="F137" s="27">
        <v>0</v>
      </c>
      <c r="G137" s="27">
        <v>-2111683377</v>
      </c>
      <c r="H137" s="27">
        <v>0</v>
      </c>
      <c r="I137" s="27">
        <f t="shared" si="1"/>
        <v>-2111683377</v>
      </c>
    </row>
    <row r="138" spans="1:9" ht="23.1" customHeight="1">
      <c r="A138" s="25" t="s">
        <v>454</v>
      </c>
      <c r="B138" s="27">
        <v>0</v>
      </c>
      <c r="C138" s="27">
        <v>0</v>
      </c>
      <c r="D138" s="27">
        <v>0</v>
      </c>
      <c r="E138" s="27">
        <v>0</v>
      </c>
      <c r="F138" s="27">
        <v>0</v>
      </c>
      <c r="G138" s="27">
        <v>2661853335</v>
      </c>
      <c r="H138" s="27">
        <v>-2556298611</v>
      </c>
      <c r="I138" s="27">
        <f t="shared" si="1"/>
        <v>105554724</v>
      </c>
    </row>
    <row r="139" spans="1:9" ht="23.1" customHeight="1">
      <c r="A139" s="25" t="s">
        <v>533</v>
      </c>
      <c r="B139" s="27">
        <v>0</v>
      </c>
      <c r="C139" s="27">
        <v>0</v>
      </c>
      <c r="D139" s="27">
        <v>0</v>
      </c>
      <c r="E139" s="27">
        <v>0</v>
      </c>
      <c r="F139" s="27">
        <v>-12000</v>
      </c>
      <c r="G139" s="27">
        <v>3619070</v>
      </c>
      <c r="H139" s="27">
        <v>-3620000</v>
      </c>
      <c r="I139" s="27">
        <f t="shared" si="1"/>
        <v>-930</v>
      </c>
    </row>
    <row r="140" spans="1:9" ht="23.1" customHeight="1">
      <c r="A140" s="25" t="s">
        <v>468</v>
      </c>
      <c r="B140" s="27">
        <v>690000</v>
      </c>
      <c r="C140" s="27">
        <v>3774127500</v>
      </c>
      <c r="D140" s="27">
        <v>-3601802770</v>
      </c>
      <c r="E140" s="27">
        <v>172324730</v>
      </c>
      <c r="F140" s="27">
        <v>0</v>
      </c>
      <c r="G140" s="27">
        <v>-2457510242</v>
      </c>
      <c r="H140" s="27">
        <v>-4222802770</v>
      </c>
      <c r="I140" s="27">
        <f t="shared" si="1"/>
        <v>-6680313012</v>
      </c>
    </row>
    <row r="141" spans="1:9" ht="23.1" customHeight="1">
      <c r="A141" s="25" t="s">
        <v>331</v>
      </c>
      <c r="B141" s="27">
        <v>0</v>
      </c>
      <c r="C141" s="27">
        <v>0</v>
      </c>
      <c r="D141" s="27">
        <v>0</v>
      </c>
      <c r="E141" s="27">
        <v>0</v>
      </c>
      <c r="F141" s="27">
        <v>18844000</v>
      </c>
      <c r="G141" s="27">
        <v>-39574725</v>
      </c>
      <c r="H141" s="27">
        <v>108475260</v>
      </c>
      <c r="I141" s="27">
        <f t="shared" si="1"/>
        <v>68900535</v>
      </c>
    </row>
    <row r="142" spans="1:9" ht="23.1" customHeight="1">
      <c r="A142" s="25" t="s">
        <v>502</v>
      </c>
      <c r="B142" s="27">
        <v>0</v>
      </c>
      <c r="C142" s="27">
        <v>0</v>
      </c>
      <c r="D142" s="27">
        <v>0</v>
      </c>
      <c r="E142" s="27">
        <v>0</v>
      </c>
      <c r="F142" s="27">
        <v>-940000</v>
      </c>
      <c r="G142" s="27">
        <v>1089174475</v>
      </c>
      <c r="H142" s="27">
        <v>-1089455000</v>
      </c>
      <c r="I142" s="27">
        <f t="shared" si="1"/>
        <v>-280525</v>
      </c>
    </row>
    <row r="143" spans="1:9" ht="23.1" customHeight="1">
      <c r="A143" s="25" t="s">
        <v>532</v>
      </c>
      <c r="B143" s="27">
        <v>0</v>
      </c>
      <c r="C143" s="27">
        <v>0</v>
      </c>
      <c r="D143" s="27">
        <v>0</v>
      </c>
      <c r="E143" s="27">
        <v>0</v>
      </c>
      <c r="F143" s="27">
        <v>-10000</v>
      </c>
      <c r="G143" s="27">
        <v>12035906</v>
      </c>
      <c r="H143" s="27">
        <v>-12039000</v>
      </c>
      <c r="I143" s="27">
        <f t="shared" si="1"/>
        <v>-3094</v>
      </c>
    </row>
    <row r="144" spans="1:9" ht="23.1" customHeight="1">
      <c r="A144" s="25" t="s">
        <v>365</v>
      </c>
      <c r="B144" s="27">
        <v>0</v>
      </c>
      <c r="C144" s="27">
        <v>0</v>
      </c>
      <c r="D144" s="27">
        <v>0</v>
      </c>
      <c r="E144" s="27">
        <v>0</v>
      </c>
      <c r="F144" s="27">
        <v>0</v>
      </c>
      <c r="G144" s="27">
        <v>-1522337853</v>
      </c>
      <c r="H144" s="27">
        <v>0</v>
      </c>
      <c r="I144" s="27">
        <f t="shared" ref="I144:I211" si="2">G144+H144</f>
        <v>-1522337853</v>
      </c>
    </row>
    <row r="145" spans="1:9" ht="23.1" customHeight="1">
      <c r="A145" s="25" t="s">
        <v>350</v>
      </c>
      <c r="B145" s="27">
        <v>0</v>
      </c>
      <c r="C145" s="27">
        <v>0</v>
      </c>
      <c r="D145" s="27">
        <v>0</v>
      </c>
      <c r="E145" s="27">
        <v>0</v>
      </c>
      <c r="F145" s="27">
        <v>6390000</v>
      </c>
      <c r="G145" s="27">
        <v>-33078495</v>
      </c>
      <c r="H145" s="27">
        <v>31950000</v>
      </c>
      <c r="I145" s="27">
        <f t="shared" si="2"/>
        <v>-1128495</v>
      </c>
    </row>
    <row r="146" spans="1:9" ht="23.1" customHeight="1">
      <c r="A146" s="25" t="s">
        <v>476</v>
      </c>
      <c r="B146" s="27">
        <v>0</v>
      </c>
      <c r="C146" s="27">
        <v>0</v>
      </c>
      <c r="D146" s="27">
        <v>0</v>
      </c>
      <c r="E146" s="27">
        <v>0</v>
      </c>
      <c r="F146" s="27">
        <v>-6533000</v>
      </c>
      <c r="G146" s="27">
        <v>3834936281</v>
      </c>
      <c r="H146" s="27">
        <v>-3835924000</v>
      </c>
      <c r="I146" s="27">
        <f t="shared" si="2"/>
        <v>-987719</v>
      </c>
    </row>
    <row r="147" spans="1:9" ht="23.1" customHeight="1">
      <c r="A147" s="25" t="s">
        <v>344</v>
      </c>
      <c r="B147" s="27">
        <v>0</v>
      </c>
      <c r="C147" s="27">
        <v>0</v>
      </c>
      <c r="D147" s="27">
        <v>0</v>
      </c>
      <c r="E147" s="27">
        <v>0</v>
      </c>
      <c r="F147" s="27">
        <v>2566000</v>
      </c>
      <c r="G147" s="27">
        <v>0</v>
      </c>
      <c r="H147" s="27">
        <v>15396000</v>
      </c>
      <c r="I147" s="27">
        <f t="shared" si="2"/>
        <v>15396000</v>
      </c>
    </row>
    <row r="148" spans="1:9" ht="23.1" customHeight="1">
      <c r="A148" s="25" t="s">
        <v>457</v>
      </c>
      <c r="B148" s="27">
        <v>0</v>
      </c>
      <c r="C148" s="27">
        <v>0</v>
      </c>
      <c r="D148" s="27">
        <v>0</v>
      </c>
      <c r="E148" s="27">
        <v>0</v>
      </c>
      <c r="F148" s="27">
        <v>0</v>
      </c>
      <c r="G148" s="27">
        <v>10856257997</v>
      </c>
      <c r="H148" s="27">
        <v>-12542139830</v>
      </c>
      <c r="I148" s="27">
        <f t="shared" si="2"/>
        <v>-1685881833</v>
      </c>
    </row>
    <row r="149" spans="1:9" ht="23.1" customHeight="1">
      <c r="A149" s="25" t="s">
        <v>519</v>
      </c>
      <c r="B149" s="27">
        <v>47110000</v>
      </c>
      <c r="C149" s="27">
        <v>93628351788</v>
      </c>
      <c r="D149" s="27">
        <v>-88034770449</v>
      </c>
      <c r="E149" s="27">
        <v>5593581339</v>
      </c>
      <c r="F149" s="27">
        <v>0</v>
      </c>
      <c r="G149" s="27">
        <v>103278483430</v>
      </c>
      <c r="H149" s="27">
        <v>-97687387449</v>
      </c>
      <c r="I149" s="27">
        <f t="shared" si="2"/>
        <v>5591095981</v>
      </c>
    </row>
    <row r="150" spans="1:9" ht="23.1" customHeight="1">
      <c r="A150" s="25" t="s">
        <v>430</v>
      </c>
      <c r="B150" s="27">
        <v>0</v>
      </c>
      <c r="C150" s="27">
        <v>0</v>
      </c>
      <c r="D150" s="27">
        <v>0</v>
      </c>
      <c r="E150" s="27">
        <v>0</v>
      </c>
      <c r="F150" s="27">
        <v>0</v>
      </c>
      <c r="G150" s="27">
        <v>-1427852399</v>
      </c>
      <c r="H150" s="27">
        <v>0</v>
      </c>
      <c r="I150" s="27">
        <f t="shared" si="2"/>
        <v>-1427852399</v>
      </c>
    </row>
    <row r="151" spans="1:9" ht="23.1" customHeight="1">
      <c r="A151" s="25" t="s">
        <v>353</v>
      </c>
      <c r="B151" s="27">
        <v>0</v>
      </c>
      <c r="C151" s="27">
        <v>0</v>
      </c>
      <c r="D151" s="27">
        <v>0</v>
      </c>
      <c r="E151" s="27">
        <v>0</v>
      </c>
      <c r="F151" s="27">
        <v>0</v>
      </c>
      <c r="G151" s="27">
        <v>-849784946</v>
      </c>
      <c r="H151" s="27">
        <v>0</v>
      </c>
      <c r="I151" s="27">
        <f t="shared" si="2"/>
        <v>-849784946</v>
      </c>
    </row>
    <row r="152" spans="1:9" ht="23.1" customHeight="1">
      <c r="A152" s="25" t="s">
        <v>510</v>
      </c>
      <c r="B152" s="27">
        <v>216092000</v>
      </c>
      <c r="C152" s="27">
        <v>-1335576710</v>
      </c>
      <c r="D152" s="27">
        <v>22455582678</v>
      </c>
      <c r="E152" s="27">
        <v>21120005968</v>
      </c>
      <c r="F152" s="27">
        <v>0</v>
      </c>
      <c r="G152" s="27">
        <v>21111563499</v>
      </c>
      <c r="H152" s="27">
        <v>0</v>
      </c>
      <c r="I152" s="27">
        <f t="shared" si="2"/>
        <v>21111563499</v>
      </c>
    </row>
    <row r="153" spans="1:9" ht="23.1" customHeight="1">
      <c r="A153" s="25" t="s">
        <v>531</v>
      </c>
      <c r="B153" s="27">
        <v>0</v>
      </c>
      <c r="C153" s="27">
        <v>0</v>
      </c>
      <c r="D153" s="27">
        <v>0</v>
      </c>
      <c r="E153" s="27">
        <v>0</v>
      </c>
      <c r="F153" s="27">
        <v>-90000</v>
      </c>
      <c r="G153" s="27">
        <v>71981460</v>
      </c>
      <c r="H153" s="27">
        <v>-72000000</v>
      </c>
      <c r="I153" s="27">
        <f t="shared" si="2"/>
        <v>-18540</v>
      </c>
    </row>
    <row r="154" spans="1:9" ht="23.1" customHeight="1">
      <c r="A154" s="25" t="s">
        <v>438</v>
      </c>
      <c r="B154" s="27">
        <v>9368000</v>
      </c>
      <c r="C154" s="27">
        <v>24085795500</v>
      </c>
      <c r="D154" s="27">
        <v>-24246552971</v>
      </c>
      <c r="E154" s="27">
        <v>-160757471</v>
      </c>
      <c r="F154" s="27">
        <v>3000000</v>
      </c>
      <c r="G154" s="27">
        <v>23543007938</v>
      </c>
      <c r="H154" s="27">
        <v>-25689618399</v>
      </c>
      <c r="I154" s="27">
        <f t="shared" si="2"/>
        <v>-2146610461</v>
      </c>
    </row>
    <row r="155" spans="1:9" ht="23.1" customHeight="1">
      <c r="A155" s="25" t="s">
        <v>486</v>
      </c>
      <c r="B155" s="27">
        <v>0</v>
      </c>
      <c r="C155" s="27">
        <v>0</v>
      </c>
      <c r="D155" s="27">
        <v>0</v>
      </c>
      <c r="E155" s="27">
        <v>0</v>
      </c>
      <c r="F155" s="27">
        <v>-2800000</v>
      </c>
      <c r="G155" s="27">
        <v>391899060</v>
      </c>
      <c r="H155" s="27">
        <v>-392000000</v>
      </c>
      <c r="I155" s="27">
        <f t="shared" si="2"/>
        <v>-100940</v>
      </c>
    </row>
    <row r="156" spans="1:9" ht="23.1" customHeight="1">
      <c r="A156" s="25" t="s">
        <v>534</v>
      </c>
      <c r="B156" s="27">
        <v>0</v>
      </c>
      <c r="C156" s="27">
        <v>0</v>
      </c>
      <c r="D156" s="27">
        <v>0</v>
      </c>
      <c r="E156" s="27">
        <v>0</v>
      </c>
      <c r="F156" s="27">
        <v>-1000</v>
      </c>
      <c r="G156" s="27">
        <v>449885</v>
      </c>
      <c r="H156" s="27">
        <v>-450000</v>
      </c>
      <c r="I156" s="27">
        <f t="shared" si="2"/>
        <v>-115</v>
      </c>
    </row>
    <row r="157" spans="1:9" ht="23.1" customHeight="1">
      <c r="A157" s="25" t="s">
        <v>477</v>
      </c>
      <c r="B157" s="27">
        <v>0</v>
      </c>
      <c r="C157" s="27">
        <v>0</v>
      </c>
      <c r="D157" s="27">
        <v>0</v>
      </c>
      <c r="E157" s="27">
        <v>0</v>
      </c>
      <c r="F157" s="27">
        <v>-608000</v>
      </c>
      <c r="G157" s="27">
        <v>382621451</v>
      </c>
      <c r="H157" s="27">
        <v>-382720000</v>
      </c>
      <c r="I157" s="27">
        <f t="shared" si="2"/>
        <v>-98549</v>
      </c>
    </row>
    <row r="158" spans="1:9" ht="23.1" customHeight="1">
      <c r="A158" s="25" t="s">
        <v>362</v>
      </c>
      <c r="B158" s="27">
        <v>0</v>
      </c>
      <c r="C158" s="27">
        <v>0</v>
      </c>
      <c r="D158" s="27">
        <v>0</v>
      </c>
      <c r="E158" s="27">
        <v>0</v>
      </c>
      <c r="F158" s="27">
        <v>419000</v>
      </c>
      <c r="G158" s="27">
        <v>-481974075</v>
      </c>
      <c r="H158" s="27">
        <v>137013000</v>
      </c>
      <c r="I158" s="27">
        <f t="shared" si="2"/>
        <v>-344961075</v>
      </c>
    </row>
    <row r="159" spans="1:9" ht="23.1" customHeight="1">
      <c r="A159" s="25" t="s">
        <v>411</v>
      </c>
      <c r="B159" s="27">
        <v>0</v>
      </c>
      <c r="C159" s="27">
        <v>0</v>
      </c>
      <c r="D159" s="27">
        <v>0</v>
      </c>
      <c r="E159" s="27">
        <v>0</v>
      </c>
      <c r="F159" s="27">
        <v>0</v>
      </c>
      <c r="G159" s="27">
        <v>981492420</v>
      </c>
      <c r="H159" s="27">
        <v>-867030605</v>
      </c>
      <c r="I159" s="27">
        <f t="shared" si="2"/>
        <v>114461815</v>
      </c>
    </row>
    <row r="160" spans="1:9" ht="23.1" customHeight="1">
      <c r="A160" s="25" t="s">
        <v>524</v>
      </c>
      <c r="B160" s="27">
        <v>0</v>
      </c>
      <c r="C160" s="27">
        <v>0</v>
      </c>
      <c r="D160" s="27">
        <v>0</v>
      </c>
      <c r="E160" s="27">
        <v>0</v>
      </c>
      <c r="F160" s="27">
        <v>-35000</v>
      </c>
      <c r="G160" s="27">
        <v>9797480</v>
      </c>
      <c r="H160" s="27">
        <v>-9800000</v>
      </c>
      <c r="I160" s="27">
        <f t="shared" si="2"/>
        <v>-2520</v>
      </c>
    </row>
    <row r="161" spans="1:9" ht="23.1" customHeight="1">
      <c r="A161" s="25" t="s">
        <v>408</v>
      </c>
      <c r="B161" s="27">
        <v>0</v>
      </c>
      <c r="C161" s="27">
        <v>0</v>
      </c>
      <c r="D161" s="27">
        <v>0</v>
      </c>
      <c r="E161" s="27">
        <v>0</v>
      </c>
      <c r="F161" s="27">
        <v>877000</v>
      </c>
      <c r="G161" s="27">
        <v>38133650979</v>
      </c>
      <c r="H161" s="27">
        <v>-42435043029</v>
      </c>
      <c r="I161" s="27">
        <f t="shared" si="2"/>
        <v>-4301392050</v>
      </c>
    </row>
    <row r="162" spans="1:9" ht="23.1" customHeight="1">
      <c r="A162" s="25" t="s">
        <v>361</v>
      </c>
      <c r="B162" s="27">
        <v>0</v>
      </c>
      <c r="C162" s="27">
        <v>0</v>
      </c>
      <c r="D162" s="27">
        <v>0</v>
      </c>
      <c r="E162" s="27">
        <v>0</v>
      </c>
      <c r="F162" s="27">
        <v>680000</v>
      </c>
      <c r="G162" s="27">
        <v>-3663585000</v>
      </c>
      <c r="H162" s="27">
        <v>4544982555</v>
      </c>
      <c r="I162" s="27">
        <f t="shared" si="2"/>
        <v>881397555</v>
      </c>
    </row>
    <row r="163" spans="1:9" ht="23.1" customHeight="1">
      <c r="A163" s="25" t="s">
        <v>377</v>
      </c>
      <c r="B163" s="27">
        <v>0</v>
      </c>
      <c r="C163" s="27">
        <v>0</v>
      </c>
      <c r="D163" s="27">
        <v>0</v>
      </c>
      <c r="E163" s="27">
        <v>0</v>
      </c>
      <c r="F163" s="27">
        <v>1005000</v>
      </c>
      <c r="G163" s="27">
        <v>1069044657</v>
      </c>
      <c r="H163" s="27">
        <v>-653882989</v>
      </c>
      <c r="I163" s="27">
        <f t="shared" si="2"/>
        <v>415161668</v>
      </c>
    </row>
    <row r="164" spans="1:9" ht="23.1" customHeight="1">
      <c r="A164" s="25" t="s">
        <v>413</v>
      </c>
      <c r="B164" s="27">
        <v>0</v>
      </c>
      <c r="C164" s="27">
        <v>0</v>
      </c>
      <c r="D164" s="27">
        <v>0</v>
      </c>
      <c r="E164" s="27">
        <v>0</v>
      </c>
      <c r="F164" s="27">
        <v>0</v>
      </c>
      <c r="G164" s="27">
        <v>14256420718</v>
      </c>
      <c r="H164" s="27">
        <v>-13970483307</v>
      </c>
      <c r="I164" s="27">
        <f t="shared" si="2"/>
        <v>285937411</v>
      </c>
    </row>
    <row r="165" spans="1:9" ht="23.1" customHeight="1">
      <c r="A165" s="25" t="s">
        <v>414</v>
      </c>
      <c r="B165" s="27">
        <v>0</v>
      </c>
      <c r="C165" s="27">
        <v>0</v>
      </c>
      <c r="D165" s="27">
        <v>0</v>
      </c>
      <c r="E165" s="27">
        <v>0</v>
      </c>
      <c r="F165" s="27">
        <v>0</v>
      </c>
      <c r="G165" s="27">
        <v>5457511443</v>
      </c>
      <c r="H165" s="27">
        <v>-4092299242</v>
      </c>
      <c r="I165" s="27">
        <f t="shared" si="2"/>
        <v>1365212201</v>
      </c>
    </row>
    <row r="166" spans="1:9" ht="23.1" customHeight="1">
      <c r="A166" s="25" t="s">
        <v>633</v>
      </c>
      <c r="B166" s="27">
        <v>0</v>
      </c>
      <c r="C166" s="27">
        <v>0</v>
      </c>
      <c r="D166" s="27">
        <v>0</v>
      </c>
      <c r="E166" s="27">
        <v>0</v>
      </c>
      <c r="F166" s="27">
        <v>1</v>
      </c>
      <c r="G166" s="27">
        <v>4691950</v>
      </c>
      <c r="H166" s="27">
        <v>-4695246</v>
      </c>
      <c r="I166" s="27">
        <f t="shared" si="2"/>
        <v>-3296</v>
      </c>
    </row>
    <row r="167" spans="1:9" ht="23.1" customHeight="1" thickBot="1">
      <c r="B167" s="161" t="s">
        <v>236</v>
      </c>
      <c r="C167" s="161"/>
      <c r="D167" s="161"/>
      <c r="E167" s="161"/>
      <c r="F167" s="161" t="s">
        <v>237</v>
      </c>
      <c r="G167" s="161"/>
      <c r="H167" s="161"/>
      <c r="I167" s="161"/>
    </row>
    <row r="168" spans="1:9" ht="23.1" customHeight="1">
      <c r="A168" s="26" t="s">
        <v>222</v>
      </c>
      <c r="B168" s="26" t="s">
        <v>11</v>
      </c>
      <c r="C168" s="26" t="s">
        <v>275</v>
      </c>
      <c r="D168" s="26" t="s">
        <v>276</v>
      </c>
      <c r="E168" s="25" t="s">
        <v>277</v>
      </c>
      <c r="F168" s="26" t="s">
        <v>11</v>
      </c>
      <c r="G168" s="26" t="s">
        <v>13</v>
      </c>
      <c r="H168" s="26" t="s">
        <v>276</v>
      </c>
      <c r="I168" s="25" t="s">
        <v>277</v>
      </c>
    </row>
    <row r="169" spans="1:9" ht="23.1" customHeight="1">
      <c r="A169" s="25" t="s">
        <v>378</v>
      </c>
      <c r="B169" s="27">
        <v>2504000</v>
      </c>
      <c r="C169" s="27">
        <v>30070254915</v>
      </c>
      <c r="D169" s="27">
        <v>-12662027991</v>
      </c>
      <c r="E169" s="27">
        <v>17408226924</v>
      </c>
      <c r="F169" s="27">
        <v>4004000</v>
      </c>
      <c r="G169" s="27">
        <v>37943227103</v>
      </c>
      <c r="H169" s="27">
        <v>-20238959615</v>
      </c>
      <c r="I169" s="27">
        <f t="shared" si="2"/>
        <v>17704267488</v>
      </c>
    </row>
    <row r="170" spans="1:9" ht="23.1" customHeight="1">
      <c r="A170" s="25" t="s">
        <v>503</v>
      </c>
      <c r="B170" s="27">
        <v>0</v>
      </c>
      <c r="C170" s="27">
        <v>0</v>
      </c>
      <c r="D170" s="27">
        <v>0</v>
      </c>
      <c r="E170" s="27">
        <v>0</v>
      </c>
      <c r="F170" s="27">
        <v>-14068000</v>
      </c>
      <c r="G170" s="27">
        <v>8550755629</v>
      </c>
      <c r="H170" s="27">
        <v>-8552958000</v>
      </c>
      <c r="I170" s="27">
        <f t="shared" si="2"/>
        <v>-2202371</v>
      </c>
    </row>
    <row r="171" spans="1:9" ht="23.1" customHeight="1">
      <c r="A171" s="25" t="s">
        <v>459</v>
      </c>
      <c r="B171" s="27">
        <v>0</v>
      </c>
      <c r="C171" s="27">
        <v>0</v>
      </c>
      <c r="D171" s="27">
        <v>0</v>
      </c>
      <c r="E171" s="27">
        <v>0</v>
      </c>
      <c r="F171" s="27">
        <v>0</v>
      </c>
      <c r="G171" s="27">
        <v>30900172056</v>
      </c>
      <c r="H171" s="27">
        <v>-31831085911</v>
      </c>
      <c r="I171" s="27">
        <f t="shared" si="2"/>
        <v>-930913855</v>
      </c>
    </row>
    <row r="172" spans="1:9" ht="23.1" customHeight="1">
      <c r="A172" s="25" t="s">
        <v>371</v>
      </c>
      <c r="B172" s="27">
        <v>0</v>
      </c>
      <c r="C172" s="27">
        <v>0</v>
      </c>
      <c r="D172" s="27">
        <v>0</v>
      </c>
      <c r="E172" s="27">
        <v>0</v>
      </c>
      <c r="F172" s="27">
        <v>0</v>
      </c>
      <c r="G172" s="27">
        <v>480148770120</v>
      </c>
      <c r="H172" s="27">
        <v>-387274137756</v>
      </c>
      <c r="I172" s="27">
        <f t="shared" si="2"/>
        <v>92874632364</v>
      </c>
    </row>
    <row r="173" spans="1:9" ht="23.1" customHeight="1">
      <c r="A173" s="25" t="s">
        <v>385</v>
      </c>
      <c r="B173" s="27">
        <v>0</v>
      </c>
      <c r="C173" s="27">
        <v>0</v>
      </c>
      <c r="D173" s="27">
        <v>0</v>
      </c>
      <c r="E173" s="27">
        <v>0</v>
      </c>
      <c r="F173" s="27">
        <v>0</v>
      </c>
      <c r="G173" s="27">
        <v>9818178793</v>
      </c>
      <c r="H173" s="27">
        <v>-9004529994</v>
      </c>
      <c r="I173" s="27">
        <f t="shared" si="2"/>
        <v>813648799</v>
      </c>
    </row>
    <row r="174" spans="1:9" ht="23.1" customHeight="1">
      <c r="A174" s="25" t="s">
        <v>479</v>
      </c>
      <c r="B174" s="27">
        <v>6000000</v>
      </c>
      <c r="C174" s="27">
        <v>-2499643453</v>
      </c>
      <c r="D174" s="27">
        <v>4522085440</v>
      </c>
      <c r="E174" s="27">
        <v>2022441987</v>
      </c>
      <c r="F174" s="27">
        <v>-5470000</v>
      </c>
      <c r="G174" s="27">
        <v>6142850583</v>
      </c>
      <c r="H174" s="27">
        <v>-4122634560</v>
      </c>
      <c r="I174" s="27">
        <f t="shared" si="2"/>
        <v>2020216023</v>
      </c>
    </row>
    <row r="175" spans="1:9" ht="23.1" customHeight="1">
      <c r="A175" s="25" t="s">
        <v>520</v>
      </c>
      <c r="B175" s="27">
        <v>13328000</v>
      </c>
      <c r="C175" s="27">
        <v>20245707961</v>
      </c>
      <c r="D175" s="27">
        <v>-17926822263</v>
      </c>
      <c r="E175" s="27">
        <v>2318885698</v>
      </c>
      <c r="F175" s="27">
        <v>0</v>
      </c>
      <c r="G175" s="27">
        <v>22380623094</v>
      </c>
      <c r="H175" s="27">
        <v>-20062287263</v>
      </c>
      <c r="I175" s="27">
        <f t="shared" si="2"/>
        <v>2318335831</v>
      </c>
    </row>
    <row r="176" spans="1:9" ht="23.1" customHeight="1">
      <c r="A176" s="25" t="s">
        <v>516</v>
      </c>
      <c r="B176" s="27">
        <v>1575000</v>
      </c>
      <c r="C176" s="27">
        <v>77760936</v>
      </c>
      <c r="D176" s="27">
        <v>-707171126</v>
      </c>
      <c r="E176" s="27">
        <v>-629410190</v>
      </c>
      <c r="F176" s="27">
        <v>1060000</v>
      </c>
      <c r="G176" s="27">
        <v>360938001</v>
      </c>
      <c r="H176" s="27">
        <v>-990421126</v>
      </c>
      <c r="I176" s="27">
        <f t="shared" si="2"/>
        <v>-629483125</v>
      </c>
    </row>
    <row r="177" spans="1:9" ht="23.1" customHeight="1">
      <c r="A177" s="25" t="s">
        <v>372</v>
      </c>
      <c r="B177" s="27">
        <v>0</v>
      </c>
      <c r="C177" s="27">
        <v>0</v>
      </c>
      <c r="D177" s="27">
        <v>0</v>
      </c>
      <c r="E177" s="27">
        <v>0</v>
      </c>
      <c r="F177" s="27">
        <v>0</v>
      </c>
      <c r="G177" s="27">
        <v>6485907228</v>
      </c>
      <c r="H177" s="27">
        <v>0</v>
      </c>
      <c r="I177" s="27">
        <f t="shared" si="2"/>
        <v>6485907228</v>
      </c>
    </row>
    <row r="178" spans="1:9" ht="23.1" customHeight="1">
      <c r="A178" s="25" t="s">
        <v>360</v>
      </c>
      <c r="B178" s="27">
        <v>0</v>
      </c>
      <c r="C178" s="27">
        <v>0</v>
      </c>
      <c r="D178" s="27">
        <v>0</v>
      </c>
      <c r="E178" s="27">
        <v>0</v>
      </c>
      <c r="F178" s="27">
        <v>10000000</v>
      </c>
      <c r="G178" s="27">
        <v>5277205159</v>
      </c>
      <c r="H178" s="27">
        <v>-11013879860</v>
      </c>
      <c r="I178" s="27">
        <f t="shared" si="2"/>
        <v>-5736674701</v>
      </c>
    </row>
    <row r="179" spans="1:9" ht="23.1" customHeight="1">
      <c r="A179" s="25" t="s">
        <v>410</v>
      </c>
      <c r="B179" s="27">
        <v>0</v>
      </c>
      <c r="C179" s="27">
        <v>0</v>
      </c>
      <c r="D179" s="27">
        <v>0</v>
      </c>
      <c r="E179" s="27">
        <v>0</v>
      </c>
      <c r="F179" s="27">
        <v>0</v>
      </c>
      <c r="G179" s="27">
        <v>11409019755</v>
      </c>
      <c r="H179" s="27">
        <v>-8243071449</v>
      </c>
      <c r="I179" s="27">
        <f t="shared" si="2"/>
        <v>3165948306</v>
      </c>
    </row>
    <row r="180" spans="1:9" ht="23.1" customHeight="1">
      <c r="A180" s="25" t="s">
        <v>469</v>
      </c>
      <c r="B180" s="27">
        <v>53000</v>
      </c>
      <c r="C180" s="27">
        <v>236691000</v>
      </c>
      <c r="D180" s="27">
        <v>-186880136</v>
      </c>
      <c r="E180" s="27">
        <v>49810864</v>
      </c>
      <c r="F180" s="27">
        <v>0</v>
      </c>
      <c r="G180" s="27">
        <v>257885541</v>
      </c>
      <c r="H180" s="27">
        <v>-208080136</v>
      </c>
      <c r="I180" s="27">
        <f t="shared" si="2"/>
        <v>49805405</v>
      </c>
    </row>
    <row r="181" spans="1:9" ht="23.1" customHeight="1">
      <c r="A181" s="25" t="s">
        <v>521</v>
      </c>
      <c r="B181" s="27">
        <v>29204000</v>
      </c>
      <c r="C181" s="27">
        <v>48025904789</v>
      </c>
      <c r="D181" s="27">
        <v>-23104823262</v>
      </c>
      <c r="E181" s="27">
        <v>24921081527</v>
      </c>
      <c r="F181" s="27">
        <v>0</v>
      </c>
      <c r="G181" s="27">
        <v>67534562094</v>
      </c>
      <c r="H181" s="27">
        <v>-42618505262</v>
      </c>
      <c r="I181" s="27">
        <f t="shared" si="2"/>
        <v>24916056832</v>
      </c>
    </row>
    <row r="182" spans="1:9" ht="23.1" customHeight="1">
      <c r="A182" s="25" t="s">
        <v>496</v>
      </c>
      <c r="B182" s="27">
        <v>19276698</v>
      </c>
      <c r="C182" s="27">
        <v>8197122434</v>
      </c>
      <c r="D182" s="27">
        <v>-8059317466</v>
      </c>
      <c r="E182" s="27">
        <v>137804968</v>
      </c>
      <c r="F182" s="27">
        <v>13970698</v>
      </c>
      <c r="G182" s="27">
        <v>9686009933</v>
      </c>
      <c r="H182" s="27">
        <v>-9643084609</v>
      </c>
      <c r="I182" s="27">
        <f t="shared" si="2"/>
        <v>42925324</v>
      </c>
    </row>
    <row r="183" spans="1:9" ht="23.1" customHeight="1">
      <c r="A183" s="25" t="s">
        <v>328</v>
      </c>
      <c r="B183" s="27">
        <v>0</v>
      </c>
      <c r="C183" s="27">
        <v>0</v>
      </c>
      <c r="D183" s="27">
        <v>0</v>
      </c>
      <c r="E183" s="27">
        <v>0</v>
      </c>
      <c r="F183" s="27">
        <v>205000</v>
      </c>
      <c r="G183" s="27">
        <v>326196000</v>
      </c>
      <c r="H183" s="27">
        <v>-317995862</v>
      </c>
      <c r="I183" s="27">
        <f t="shared" si="2"/>
        <v>8200138</v>
      </c>
    </row>
    <row r="184" spans="1:9" ht="23.1" customHeight="1">
      <c r="A184" s="25" t="s">
        <v>327</v>
      </c>
      <c r="B184" s="27">
        <v>0</v>
      </c>
      <c r="C184" s="27">
        <v>0</v>
      </c>
      <c r="D184" s="27">
        <v>0</v>
      </c>
      <c r="E184" s="27">
        <v>0</v>
      </c>
      <c r="F184" s="27">
        <v>3000</v>
      </c>
      <c r="G184" s="27">
        <v>5071950</v>
      </c>
      <c r="H184" s="27">
        <v>-4866746</v>
      </c>
      <c r="I184" s="27">
        <f t="shared" si="2"/>
        <v>205204</v>
      </c>
    </row>
    <row r="185" spans="1:9" ht="23.1" customHeight="1">
      <c r="A185" s="25" t="s">
        <v>466</v>
      </c>
      <c r="B185" s="27">
        <v>8576000</v>
      </c>
      <c r="C185" s="27">
        <v>-1764645</v>
      </c>
      <c r="D185" s="27">
        <v>2115920355</v>
      </c>
      <c r="E185" s="27">
        <v>2114155710</v>
      </c>
      <c r="F185" s="27">
        <v>0</v>
      </c>
      <c r="G185" s="27">
        <v>2118453300</v>
      </c>
      <c r="H185" s="27">
        <v>-4843645</v>
      </c>
      <c r="I185" s="27">
        <f t="shared" si="2"/>
        <v>2113609655</v>
      </c>
    </row>
    <row r="186" spans="1:9" ht="23.1" customHeight="1">
      <c r="A186" s="25" t="s">
        <v>526</v>
      </c>
      <c r="B186" s="27">
        <v>-617000</v>
      </c>
      <c r="C186" s="27">
        <v>186497972</v>
      </c>
      <c r="D186" s="27">
        <v>-186546000</v>
      </c>
      <c r="E186" s="27">
        <v>-48028</v>
      </c>
      <c r="F186" s="27">
        <v>-15708000</v>
      </c>
      <c r="G186" s="27">
        <v>3409588836</v>
      </c>
      <c r="H186" s="27">
        <v>-3410467000</v>
      </c>
      <c r="I186" s="27">
        <f t="shared" si="2"/>
        <v>-878164</v>
      </c>
    </row>
    <row r="187" spans="1:9" ht="23.1" customHeight="1">
      <c r="A187" s="25" t="s">
        <v>441</v>
      </c>
      <c r="B187" s="27">
        <v>14451000</v>
      </c>
      <c r="C187" s="27">
        <v>44112042000</v>
      </c>
      <c r="D187" s="27">
        <v>-32233625084</v>
      </c>
      <c r="E187" s="27">
        <v>11878416916</v>
      </c>
      <c r="F187" s="27">
        <v>0</v>
      </c>
      <c r="G187" s="27">
        <v>50153581791</v>
      </c>
      <c r="H187" s="27">
        <v>-38065859356</v>
      </c>
      <c r="I187" s="27">
        <f t="shared" si="2"/>
        <v>12087722435</v>
      </c>
    </row>
    <row r="188" spans="1:9" ht="23.1" customHeight="1">
      <c r="A188" s="25" t="s">
        <v>443</v>
      </c>
      <c r="B188" s="27">
        <v>211000</v>
      </c>
      <c r="C188" s="27">
        <v>-422107</v>
      </c>
      <c r="D188" s="27">
        <v>36080038</v>
      </c>
      <c r="E188" s="27">
        <v>35657931</v>
      </c>
      <c r="F188" s="27">
        <v>0</v>
      </c>
      <c r="G188" s="27">
        <v>1519197217</v>
      </c>
      <c r="H188" s="27">
        <v>0</v>
      </c>
      <c r="I188" s="27">
        <f t="shared" si="2"/>
        <v>1519197217</v>
      </c>
    </row>
    <row r="189" spans="1:9" ht="23.1" customHeight="1">
      <c r="A189" s="25" t="s">
        <v>442</v>
      </c>
      <c r="B189" s="27">
        <v>11124000</v>
      </c>
      <c r="C189" s="27">
        <v>-104390824</v>
      </c>
      <c r="D189" s="27">
        <v>3403522000</v>
      </c>
      <c r="E189" s="27">
        <v>3299131176</v>
      </c>
      <c r="F189" s="27">
        <v>0</v>
      </c>
      <c r="G189" s="27">
        <v>3298254855</v>
      </c>
      <c r="H189" s="27">
        <v>0</v>
      </c>
      <c r="I189" s="27">
        <f t="shared" si="2"/>
        <v>3298254855</v>
      </c>
    </row>
    <row r="190" spans="1:9" ht="23.1" customHeight="1">
      <c r="A190" s="25" t="s">
        <v>379</v>
      </c>
      <c r="B190" s="27">
        <v>2493000</v>
      </c>
      <c r="C190" s="27">
        <v>-19902573859</v>
      </c>
      <c r="D190" s="27">
        <v>5497487964</v>
      </c>
      <c r="E190" s="27">
        <v>-14405085895</v>
      </c>
      <c r="F190" s="27">
        <v>2000000</v>
      </c>
      <c r="G190" s="27">
        <v>-10461927125</v>
      </c>
      <c r="H190" s="27">
        <v>-3200816000</v>
      </c>
      <c r="I190" s="27">
        <f t="shared" si="2"/>
        <v>-13662743125</v>
      </c>
    </row>
    <row r="191" spans="1:9" ht="23.1" customHeight="1">
      <c r="A191" s="25" t="s">
        <v>321</v>
      </c>
      <c r="B191" s="27">
        <v>0</v>
      </c>
      <c r="C191" s="27">
        <v>0</v>
      </c>
      <c r="D191" s="27">
        <v>0</v>
      </c>
      <c r="E191" s="27">
        <v>0</v>
      </c>
      <c r="F191" s="27">
        <v>0</v>
      </c>
      <c r="G191" s="27">
        <v>-10722848433</v>
      </c>
      <c r="H191" s="27">
        <v>0</v>
      </c>
      <c r="I191" s="27">
        <f t="shared" si="2"/>
        <v>-10722848433</v>
      </c>
    </row>
    <row r="192" spans="1:9" ht="23.1" customHeight="1">
      <c r="A192" s="25" t="s">
        <v>522</v>
      </c>
      <c r="B192" s="27">
        <v>80017000</v>
      </c>
      <c r="C192" s="27">
        <v>-213865185</v>
      </c>
      <c r="D192" s="27">
        <v>44794297810</v>
      </c>
      <c r="E192" s="27">
        <v>44580432625</v>
      </c>
      <c r="F192" s="27">
        <v>0</v>
      </c>
      <c r="G192" s="27">
        <v>44573716424</v>
      </c>
      <c r="H192" s="27">
        <v>-4819190</v>
      </c>
      <c r="I192" s="27">
        <f t="shared" si="2"/>
        <v>44568897234</v>
      </c>
    </row>
    <row r="193" spans="1:9" ht="23.1" customHeight="1">
      <c r="A193" s="25" t="s">
        <v>543</v>
      </c>
      <c r="B193" s="27">
        <v>0</v>
      </c>
      <c r="C193" s="27">
        <v>0</v>
      </c>
      <c r="D193" s="27">
        <v>0</v>
      </c>
      <c r="E193" s="27">
        <v>0</v>
      </c>
      <c r="F193" s="27">
        <v>-20000</v>
      </c>
      <c r="G193" s="27">
        <v>9797477</v>
      </c>
      <c r="H193" s="27">
        <v>-9800000</v>
      </c>
      <c r="I193" s="27">
        <f t="shared" si="2"/>
        <v>-2523</v>
      </c>
    </row>
    <row r="194" spans="1:9" ht="23.1" customHeight="1">
      <c r="A194" s="25" t="s">
        <v>388</v>
      </c>
      <c r="B194" s="27">
        <v>0</v>
      </c>
      <c r="C194" s="27">
        <v>0</v>
      </c>
      <c r="D194" s="27">
        <v>0</v>
      </c>
      <c r="E194" s="27">
        <v>0</v>
      </c>
      <c r="F194" s="27">
        <v>0</v>
      </c>
      <c r="G194" s="27">
        <v>239915028</v>
      </c>
      <c r="H194" s="27">
        <v>0</v>
      </c>
      <c r="I194" s="27">
        <f t="shared" si="2"/>
        <v>239915028</v>
      </c>
    </row>
    <row r="195" spans="1:9" ht="23.1" customHeight="1">
      <c r="A195" s="25" t="s">
        <v>341</v>
      </c>
      <c r="B195" s="27">
        <v>0</v>
      </c>
      <c r="C195" s="27">
        <v>0</v>
      </c>
      <c r="D195" s="27">
        <v>0</v>
      </c>
      <c r="E195" s="27">
        <v>0</v>
      </c>
      <c r="F195" s="27">
        <v>5002000</v>
      </c>
      <c r="G195" s="27">
        <v>4998735</v>
      </c>
      <c r="H195" s="27">
        <v>-190676026</v>
      </c>
      <c r="I195" s="27">
        <f t="shared" si="2"/>
        <v>-185677291</v>
      </c>
    </row>
    <row r="196" spans="1:9" ht="23.1" customHeight="1">
      <c r="A196" s="25" t="s">
        <v>458</v>
      </c>
      <c r="B196" s="27">
        <v>0</v>
      </c>
      <c r="C196" s="27">
        <v>0</v>
      </c>
      <c r="D196" s="27">
        <v>0</v>
      </c>
      <c r="E196" s="27">
        <v>0</v>
      </c>
      <c r="F196" s="27">
        <v>0</v>
      </c>
      <c r="G196" s="27">
        <v>1583365365</v>
      </c>
      <c r="H196" s="27">
        <v>-1800229555</v>
      </c>
      <c r="I196" s="27">
        <f t="shared" si="2"/>
        <v>-216864190</v>
      </c>
    </row>
    <row r="197" spans="1:9" ht="23.1" customHeight="1">
      <c r="A197" s="25" t="s">
        <v>511</v>
      </c>
      <c r="B197" s="27">
        <v>244282000</v>
      </c>
      <c r="C197" s="27">
        <v>-2587235062</v>
      </c>
      <c r="D197" s="27">
        <v>16991370000</v>
      </c>
      <c r="E197" s="27">
        <v>14404134938</v>
      </c>
      <c r="F197" s="27">
        <v>0</v>
      </c>
      <c r="G197" s="27">
        <v>14399760589</v>
      </c>
      <c r="H197" s="27">
        <v>0</v>
      </c>
      <c r="I197" s="27">
        <f t="shared" si="2"/>
        <v>14399760589</v>
      </c>
    </row>
    <row r="198" spans="1:9" ht="23.1" customHeight="1">
      <c r="A198" s="25" t="s">
        <v>409</v>
      </c>
      <c r="B198" s="27">
        <v>0</v>
      </c>
      <c r="C198" s="27">
        <v>0</v>
      </c>
      <c r="D198" s="27">
        <v>0</v>
      </c>
      <c r="E198" s="27">
        <v>0</v>
      </c>
      <c r="F198" s="27">
        <v>5340000</v>
      </c>
      <c r="G198" s="27">
        <v>3391975247</v>
      </c>
      <c r="H198" s="27">
        <v>-4848630830</v>
      </c>
      <c r="I198" s="27">
        <f t="shared" si="2"/>
        <v>-1456655583</v>
      </c>
    </row>
    <row r="199" spans="1:9" ht="23.1" customHeight="1">
      <c r="A199" s="25" t="s">
        <v>538</v>
      </c>
      <c r="B199" s="27">
        <v>-31509000</v>
      </c>
      <c r="C199" s="27">
        <v>9184361659</v>
      </c>
      <c r="D199" s="27">
        <v>-9186727000</v>
      </c>
      <c r="E199" s="27">
        <v>-2365341</v>
      </c>
      <c r="F199" s="27">
        <v>-31709000</v>
      </c>
      <c r="G199" s="27">
        <v>9284335909</v>
      </c>
      <c r="H199" s="27">
        <v>-9286727000</v>
      </c>
      <c r="I199" s="27">
        <f t="shared" si="2"/>
        <v>-2391091</v>
      </c>
    </row>
    <row r="200" spans="1:9" ht="23.1" customHeight="1" thickBot="1">
      <c r="B200" s="161" t="s">
        <v>236</v>
      </c>
      <c r="C200" s="161"/>
      <c r="D200" s="161"/>
      <c r="E200" s="161"/>
      <c r="F200" s="161" t="s">
        <v>237</v>
      </c>
      <c r="G200" s="161"/>
      <c r="H200" s="161"/>
      <c r="I200" s="161"/>
    </row>
    <row r="201" spans="1:9" ht="23.1" customHeight="1">
      <c r="A201" s="26" t="s">
        <v>222</v>
      </c>
      <c r="B201" s="26" t="s">
        <v>11</v>
      </c>
      <c r="C201" s="26" t="s">
        <v>275</v>
      </c>
      <c r="D201" s="26" t="s">
        <v>276</v>
      </c>
      <c r="E201" s="25" t="s">
        <v>277</v>
      </c>
      <c r="F201" s="26" t="s">
        <v>11</v>
      </c>
      <c r="G201" s="26" t="s">
        <v>13</v>
      </c>
      <c r="H201" s="26" t="s">
        <v>276</v>
      </c>
      <c r="I201" s="25" t="s">
        <v>277</v>
      </c>
    </row>
    <row r="202" spans="1:9" ht="23.1" customHeight="1">
      <c r="A202" s="25" t="s">
        <v>342</v>
      </c>
      <c r="B202" s="27">
        <v>0</v>
      </c>
      <c r="C202" s="27">
        <v>0</v>
      </c>
      <c r="D202" s="27">
        <v>0</v>
      </c>
      <c r="E202" s="27">
        <v>0</v>
      </c>
      <c r="F202" s="27">
        <v>7400000</v>
      </c>
      <c r="G202" s="27">
        <v>7398133</v>
      </c>
      <c r="H202" s="27">
        <v>-584950554</v>
      </c>
      <c r="I202" s="27">
        <f t="shared" si="2"/>
        <v>-577552421</v>
      </c>
    </row>
    <row r="203" spans="1:9" ht="23.1" customHeight="1">
      <c r="A203" s="25" t="s">
        <v>375</v>
      </c>
      <c r="B203" s="27">
        <v>0</v>
      </c>
      <c r="C203" s="27">
        <v>0</v>
      </c>
      <c r="D203" s="27">
        <v>0</v>
      </c>
      <c r="E203" s="27">
        <v>0</v>
      </c>
      <c r="F203" s="27">
        <v>0</v>
      </c>
      <c r="G203" s="27">
        <v>3998970</v>
      </c>
      <c r="H203" s="27">
        <v>0</v>
      </c>
      <c r="I203" s="27">
        <f t="shared" si="2"/>
        <v>3998970</v>
      </c>
    </row>
    <row r="204" spans="1:9" ht="23.1" customHeight="1">
      <c r="A204" s="25" t="s">
        <v>426</v>
      </c>
      <c r="B204" s="27">
        <v>0</v>
      </c>
      <c r="C204" s="27">
        <v>0</v>
      </c>
      <c r="D204" s="27">
        <v>0</v>
      </c>
      <c r="E204" s="27">
        <v>0</v>
      </c>
      <c r="F204" s="27">
        <v>0</v>
      </c>
      <c r="G204" s="27">
        <v>-1051583</v>
      </c>
      <c r="H204" s="27">
        <v>0</v>
      </c>
      <c r="I204" s="27">
        <f t="shared" si="2"/>
        <v>-1051583</v>
      </c>
    </row>
    <row r="205" spans="1:9" ht="23.1" customHeight="1">
      <c r="A205" s="25" t="s">
        <v>449</v>
      </c>
      <c r="B205" s="27">
        <v>4200000</v>
      </c>
      <c r="C205" s="27">
        <v>-432135230</v>
      </c>
      <c r="D205" s="27">
        <v>785200000</v>
      </c>
      <c r="E205" s="27">
        <v>353064770</v>
      </c>
      <c r="F205" s="27">
        <v>0</v>
      </c>
      <c r="G205" s="27">
        <v>352862601</v>
      </c>
      <c r="H205" s="27">
        <v>0</v>
      </c>
      <c r="I205" s="27">
        <f t="shared" si="2"/>
        <v>352862601</v>
      </c>
    </row>
    <row r="206" spans="1:9" ht="23.1" customHeight="1">
      <c r="A206" s="25" t="s">
        <v>395</v>
      </c>
      <c r="B206" s="27">
        <v>0</v>
      </c>
      <c r="C206" s="27">
        <v>0</v>
      </c>
      <c r="D206" s="27">
        <v>0</v>
      </c>
      <c r="E206" s="27">
        <v>0</v>
      </c>
      <c r="F206" s="27">
        <v>24130000</v>
      </c>
      <c r="G206" s="27">
        <v>-12393377314</v>
      </c>
      <c r="H206" s="27">
        <v>3765370091</v>
      </c>
      <c r="I206" s="27">
        <f t="shared" si="2"/>
        <v>-8628007223</v>
      </c>
    </row>
    <row r="207" spans="1:9" ht="23.1" customHeight="1">
      <c r="A207" s="25" t="s">
        <v>460</v>
      </c>
      <c r="B207" s="27">
        <v>0</v>
      </c>
      <c r="C207" s="27">
        <v>0</v>
      </c>
      <c r="D207" s="27">
        <v>0</v>
      </c>
      <c r="E207" s="27">
        <v>0</v>
      </c>
      <c r="F207" s="27">
        <v>0</v>
      </c>
      <c r="G207" s="27">
        <v>37684554219</v>
      </c>
      <c r="H207" s="27">
        <v>-34562965794</v>
      </c>
      <c r="I207" s="27">
        <f t="shared" si="2"/>
        <v>3121588425</v>
      </c>
    </row>
    <row r="208" spans="1:9" ht="23.1" customHeight="1">
      <c r="A208" s="25" t="s">
        <v>431</v>
      </c>
      <c r="B208" s="27">
        <v>0</v>
      </c>
      <c r="C208" s="27">
        <v>0</v>
      </c>
      <c r="D208" s="27">
        <v>0</v>
      </c>
      <c r="E208" s="27">
        <v>0</v>
      </c>
      <c r="F208" s="27">
        <v>4636000</v>
      </c>
      <c r="G208" s="27">
        <v>15221916358</v>
      </c>
      <c r="H208" s="27">
        <v>-2679441759</v>
      </c>
      <c r="I208" s="27">
        <f t="shared" si="2"/>
        <v>12542474599</v>
      </c>
    </row>
    <row r="209" spans="1:9" ht="23.1" customHeight="1">
      <c r="A209" s="25" t="s">
        <v>470</v>
      </c>
      <c r="B209" s="27">
        <v>45000</v>
      </c>
      <c r="C209" s="27">
        <v>7458750</v>
      </c>
      <c r="D209" s="27">
        <v>-4320004</v>
      </c>
      <c r="E209" s="27">
        <v>3138746</v>
      </c>
      <c r="F209" s="27">
        <v>0</v>
      </c>
      <c r="G209" s="27">
        <v>9258287</v>
      </c>
      <c r="H209" s="27">
        <v>-6120004</v>
      </c>
      <c r="I209" s="27">
        <f t="shared" si="2"/>
        <v>3138283</v>
      </c>
    </row>
    <row r="210" spans="1:9" ht="23.1" customHeight="1">
      <c r="A210" s="25" t="s">
        <v>340</v>
      </c>
      <c r="B210" s="27">
        <v>0</v>
      </c>
      <c r="C210" s="27">
        <v>0</v>
      </c>
      <c r="D210" s="27">
        <v>0</v>
      </c>
      <c r="E210" s="27">
        <v>0</v>
      </c>
      <c r="F210" s="27">
        <v>369000</v>
      </c>
      <c r="G210" s="27">
        <v>-408673500</v>
      </c>
      <c r="H210" s="27">
        <v>427260443</v>
      </c>
      <c r="I210" s="27">
        <f t="shared" si="2"/>
        <v>18586943</v>
      </c>
    </row>
    <row r="211" spans="1:9" ht="23.1" customHeight="1">
      <c r="A211" s="25" t="s">
        <v>488</v>
      </c>
      <c r="B211" s="27">
        <v>0</v>
      </c>
      <c r="C211" s="27">
        <v>0</v>
      </c>
      <c r="D211" s="27">
        <v>0</v>
      </c>
      <c r="E211" s="27">
        <v>0</v>
      </c>
      <c r="F211" s="27">
        <v>-7156000</v>
      </c>
      <c r="G211" s="27">
        <v>1607930876</v>
      </c>
      <c r="H211" s="27">
        <v>-1608345000</v>
      </c>
      <c r="I211" s="27">
        <f t="shared" si="2"/>
        <v>-414124</v>
      </c>
    </row>
    <row r="212" spans="1:9" ht="23.1" customHeight="1">
      <c r="A212" s="25" t="s">
        <v>545</v>
      </c>
      <c r="B212" s="27">
        <v>0</v>
      </c>
      <c r="C212" s="27">
        <v>0</v>
      </c>
      <c r="D212" s="27">
        <v>0</v>
      </c>
      <c r="E212" s="27">
        <v>0</v>
      </c>
      <c r="F212" s="27">
        <v>-7260000</v>
      </c>
      <c r="G212" s="27">
        <v>1979210244</v>
      </c>
      <c r="H212" s="27">
        <v>-1979720000</v>
      </c>
      <c r="I212" s="27">
        <f t="shared" ref="I212:I279" si="3">G212+H212</f>
        <v>-509756</v>
      </c>
    </row>
    <row r="213" spans="1:9" ht="23.1" customHeight="1">
      <c r="A213" s="25" t="s">
        <v>489</v>
      </c>
      <c r="B213" s="27">
        <v>-16121000</v>
      </c>
      <c r="C213" s="27">
        <v>2794915204</v>
      </c>
      <c r="D213" s="27">
        <v>-2795635000</v>
      </c>
      <c r="E213" s="27">
        <v>-719796</v>
      </c>
      <c r="F213" s="27">
        <v>-24890000</v>
      </c>
      <c r="G213" s="27">
        <v>4498667424</v>
      </c>
      <c r="H213" s="27">
        <v>-4499826000</v>
      </c>
      <c r="I213" s="27">
        <f t="shared" si="3"/>
        <v>-1158576</v>
      </c>
    </row>
    <row r="214" spans="1:9" ht="23.1" customHeight="1">
      <c r="A214" s="25" t="s">
        <v>387</v>
      </c>
      <c r="B214" s="27">
        <v>0</v>
      </c>
      <c r="C214" s="27">
        <v>0</v>
      </c>
      <c r="D214" s="27">
        <v>0</v>
      </c>
      <c r="E214" s="27">
        <v>0</v>
      </c>
      <c r="F214" s="27">
        <v>0</v>
      </c>
      <c r="G214" s="27">
        <v>24214262893</v>
      </c>
      <c r="H214" s="27">
        <v>-15806995235</v>
      </c>
      <c r="I214" s="27">
        <f t="shared" si="3"/>
        <v>8407267658</v>
      </c>
    </row>
    <row r="215" spans="1:9" ht="23.1" customHeight="1">
      <c r="A215" s="25" t="s">
        <v>390</v>
      </c>
      <c r="B215" s="27">
        <v>0</v>
      </c>
      <c r="C215" s="27">
        <v>0</v>
      </c>
      <c r="D215" s="27">
        <v>0</v>
      </c>
      <c r="E215" s="27">
        <v>0</v>
      </c>
      <c r="F215" s="27">
        <v>0</v>
      </c>
      <c r="G215" s="27">
        <v>684880844</v>
      </c>
      <c r="H215" s="27">
        <v>11307900</v>
      </c>
      <c r="I215" s="27">
        <f t="shared" si="3"/>
        <v>696188744</v>
      </c>
    </row>
    <row r="216" spans="1:9" ht="23.1" customHeight="1">
      <c r="A216" s="25" t="s">
        <v>364</v>
      </c>
      <c r="B216" s="27">
        <v>0</v>
      </c>
      <c r="C216" s="27">
        <v>0</v>
      </c>
      <c r="D216" s="27">
        <v>0</v>
      </c>
      <c r="E216" s="27">
        <v>0</v>
      </c>
      <c r="F216" s="27">
        <v>1000000</v>
      </c>
      <c r="G216" s="27">
        <v>3199176000</v>
      </c>
      <c r="H216" s="27">
        <v>-301077498</v>
      </c>
      <c r="I216" s="27">
        <f t="shared" si="3"/>
        <v>2898098502</v>
      </c>
    </row>
    <row r="217" spans="1:9" ht="23.1" customHeight="1">
      <c r="A217" s="25" t="s">
        <v>423</v>
      </c>
      <c r="B217" s="27">
        <v>0</v>
      </c>
      <c r="C217" s="27">
        <v>0</v>
      </c>
      <c r="D217" s="27">
        <v>0</v>
      </c>
      <c r="E217" s="27">
        <v>0</v>
      </c>
      <c r="F217" s="27">
        <v>0</v>
      </c>
      <c r="G217" s="27">
        <v>4160053</v>
      </c>
      <c r="H217" s="27">
        <v>-4157694</v>
      </c>
      <c r="I217" s="27">
        <f t="shared" si="3"/>
        <v>2359</v>
      </c>
    </row>
    <row r="218" spans="1:9" ht="23.1" customHeight="1">
      <c r="A218" s="25" t="s">
        <v>544</v>
      </c>
      <c r="B218" s="27">
        <v>0</v>
      </c>
      <c r="C218" s="27">
        <v>0</v>
      </c>
      <c r="D218" s="27">
        <v>0</v>
      </c>
      <c r="E218" s="27">
        <v>0</v>
      </c>
      <c r="F218" s="27">
        <v>-399000</v>
      </c>
      <c r="G218" s="27">
        <v>121668663</v>
      </c>
      <c r="H218" s="27">
        <v>-121700000</v>
      </c>
      <c r="I218" s="27">
        <f t="shared" si="3"/>
        <v>-31337</v>
      </c>
    </row>
    <row r="219" spans="1:9" ht="23.1" customHeight="1">
      <c r="A219" s="25" t="s">
        <v>427</v>
      </c>
      <c r="B219" s="27">
        <v>0</v>
      </c>
      <c r="C219" s="27">
        <v>0</v>
      </c>
      <c r="D219" s="27">
        <v>0</v>
      </c>
      <c r="E219" s="27">
        <v>0</v>
      </c>
      <c r="F219" s="27">
        <v>1782000</v>
      </c>
      <c r="G219" s="27">
        <v>3919390500</v>
      </c>
      <c r="H219" s="27">
        <v>-780940021</v>
      </c>
      <c r="I219" s="27">
        <f t="shared" si="3"/>
        <v>3138450479</v>
      </c>
    </row>
    <row r="220" spans="1:9" ht="23.1" customHeight="1">
      <c r="A220" s="25" t="s">
        <v>351</v>
      </c>
      <c r="B220" s="27">
        <v>0</v>
      </c>
      <c r="C220" s="27">
        <v>0</v>
      </c>
      <c r="D220" s="27">
        <v>0</v>
      </c>
      <c r="E220" s="27">
        <v>0</v>
      </c>
      <c r="F220" s="27">
        <v>0</v>
      </c>
      <c r="G220" s="27">
        <v>6665465</v>
      </c>
      <c r="H220" s="27">
        <v>0</v>
      </c>
      <c r="I220" s="27">
        <f t="shared" si="3"/>
        <v>6665465</v>
      </c>
    </row>
    <row r="221" spans="1:9" ht="23.1" customHeight="1">
      <c r="A221" s="25" t="s">
        <v>356</v>
      </c>
      <c r="B221" s="27">
        <v>0</v>
      </c>
      <c r="C221" s="27">
        <v>0</v>
      </c>
      <c r="D221" s="27">
        <v>0</v>
      </c>
      <c r="E221" s="27">
        <v>0</v>
      </c>
      <c r="F221" s="27">
        <v>5401000</v>
      </c>
      <c r="G221" s="27">
        <v>3789824862</v>
      </c>
      <c r="H221" s="27">
        <v>1816400185</v>
      </c>
      <c r="I221" s="27">
        <f t="shared" si="3"/>
        <v>5606225047</v>
      </c>
    </row>
    <row r="222" spans="1:9" ht="23.1" customHeight="1">
      <c r="A222" s="25" t="s">
        <v>540</v>
      </c>
      <c r="B222" s="27">
        <v>0</v>
      </c>
      <c r="C222" s="27">
        <v>0</v>
      </c>
      <c r="D222" s="27">
        <v>0</v>
      </c>
      <c r="E222" s="27">
        <v>0</v>
      </c>
      <c r="F222" s="27">
        <v>-8004000</v>
      </c>
      <c r="G222" s="27">
        <v>4199918246</v>
      </c>
      <c r="H222" s="27">
        <v>-4201000000</v>
      </c>
      <c r="I222" s="27">
        <f t="shared" si="3"/>
        <v>-1081754</v>
      </c>
    </row>
    <row r="223" spans="1:9" ht="23.1" customHeight="1">
      <c r="A223" s="25" t="s">
        <v>354</v>
      </c>
      <c r="B223" s="27">
        <v>0</v>
      </c>
      <c r="C223" s="27">
        <v>0</v>
      </c>
      <c r="D223" s="27">
        <v>0</v>
      </c>
      <c r="E223" s="27">
        <v>0</v>
      </c>
      <c r="F223" s="27">
        <v>4301000</v>
      </c>
      <c r="G223" s="27">
        <v>8482609412</v>
      </c>
      <c r="H223" s="27">
        <v>-4002973044</v>
      </c>
      <c r="I223" s="27">
        <f t="shared" si="3"/>
        <v>4479636368</v>
      </c>
    </row>
    <row r="224" spans="1:9" ht="23.1" customHeight="1">
      <c r="A224" s="25" t="s">
        <v>355</v>
      </c>
      <c r="B224" s="27">
        <v>0</v>
      </c>
      <c r="C224" s="27">
        <v>0</v>
      </c>
      <c r="D224" s="27">
        <v>0</v>
      </c>
      <c r="E224" s="27">
        <v>0</v>
      </c>
      <c r="F224" s="27">
        <v>3003000</v>
      </c>
      <c r="G224" s="27">
        <v>-1166481173</v>
      </c>
      <c r="H224" s="27">
        <v>4409544657</v>
      </c>
      <c r="I224" s="27">
        <f t="shared" si="3"/>
        <v>3243063484</v>
      </c>
    </row>
    <row r="225" spans="1:9" ht="23.1" customHeight="1">
      <c r="A225" s="25" t="s">
        <v>357</v>
      </c>
      <c r="B225" s="27">
        <v>0</v>
      </c>
      <c r="C225" s="27">
        <v>0</v>
      </c>
      <c r="D225" s="27">
        <v>0</v>
      </c>
      <c r="E225" s="27">
        <v>0</v>
      </c>
      <c r="F225" s="27">
        <v>556000</v>
      </c>
      <c r="G225" s="27">
        <v>761523859</v>
      </c>
      <c r="H225" s="27">
        <v>-528441716</v>
      </c>
      <c r="I225" s="27">
        <f t="shared" si="3"/>
        <v>233082143</v>
      </c>
    </row>
    <row r="226" spans="1:9" ht="23.1" customHeight="1">
      <c r="A226" s="25" t="s">
        <v>345</v>
      </c>
      <c r="B226" s="27">
        <v>0</v>
      </c>
      <c r="C226" s="27">
        <v>0</v>
      </c>
      <c r="D226" s="27">
        <v>0</v>
      </c>
      <c r="E226" s="27">
        <v>0</v>
      </c>
      <c r="F226" s="27">
        <v>96000</v>
      </c>
      <c r="G226" s="27">
        <v>-70098043</v>
      </c>
      <c r="H226" s="27">
        <v>41856000</v>
      </c>
      <c r="I226" s="27">
        <f t="shared" si="3"/>
        <v>-28242043</v>
      </c>
    </row>
    <row r="227" spans="1:9" ht="23.1" customHeight="1">
      <c r="A227" s="25" t="s">
        <v>504</v>
      </c>
      <c r="B227" s="27">
        <v>7271000</v>
      </c>
      <c r="C227" s="27">
        <v>-138384588</v>
      </c>
      <c r="D227" s="27">
        <v>3315345152</v>
      </c>
      <c r="E227" s="27">
        <v>3176960564</v>
      </c>
      <c r="F227" s="27">
        <v>-18147000</v>
      </c>
      <c r="G227" s="27">
        <v>11448432073</v>
      </c>
      <c r="H227" s="27">
        <v>-8274455848</v>
      </c>
      <c r="I227" s="27">
        <f t="shared" si="3"/>
        <v>3173976225</v>
      </c>
    </row>
    <row r="228" spans="1:9" ht="23.1" customHeight="1">
      <c r="A228" s="25" t="s">
        <v>497</v>
      </c>
      <c r="B228" s="27">
        <v>595448700</v>
      </c>
      <c r="C228" s="27">
        <v>68474085585</v>
      </c>
      <c r="D228" s="27">
        <v>-20157193695</v>
      </c>
      <c r="E228" s="27">
        <v>48316891890</v>
      </c>
      <c r="F228" s="27">
        <v>431548700</v>
      </c>
      <c r="G228" s="27">
        <v>117824197262</v>
      </c>
      <c r="H228" s="27">
        <v>-69520015695</v>
      </c>
      <c r="I228" s="27">
        <f t="shared" si="3"/>
        <v>48304181567</v>
      </c>
    </row>
    <row r="229" spans="1:9" ht="23.1" customHeight="1">
      <c r="A229" s="25" t="s">
        <v>393</v>
      </c>
      <c r="B229" s="27">
        <v>0</v>
      </c>
      <c r="C229" s="27">
        <v>0</v>
      </c>
      <c r="D229" s="27">
        <v>0</v>
      </c>
      <c r="E229" s="27">
        <v>0</v>
      </c>
      <c r="F229" s="27">
        <v>14485000</v>
      </c>
      <c r="G229" s="27">
        <v>37314997</v>
      </c>
      <c r="H229" s="27">
        <v>-2928947612</v>
      </c>
      <c r="I229" s="27">
        <f t="shared" si="3"/>
        <v>-2891632615</v>
      </c>
    </row>
    <row r="230" spans="1:9" ht="23.1" customHeight="1">
      <c r="A230" s="25" t="s">
        <v>392</v>
      </c>
      <c r="B230" s="27">
        <v>0</v>
      </c>
      <c r="C230" s="27">
        <v>0</v>
      </c>
      <c r="D230" s="27">
        <v>0</v>
      </c>
      <c r="E230" s="27">
        <v>0</v>
      </c>
      <c r="F230" s="27">
        <v>5852000</v>
      </c>
      <c r="G230" s="27">
        <v>1631053748</v>
      </c>
      <c r="H230" s="27">
        <v>-579580674</v>
      </c>
      <c r="I230" s="27">
        <f t="shared" si="3"/>
        <v>1051473074</v>
      </c>
    </row>
    <row r="231" spans="1:9" ht="23.1" customHeight="1">
      <c r="A231" s="25" t="s">
        <v>397</v>
      </c>
      <c r="B231" s="27">
        <v>0</v>
      </c>
      <c r="C231" s="27">
        <v>0</v>
      </c>
      <c r="D231" s="27">
        <v>0</v>
      </c>
      <c r="E231" s="27">
        <v>0</v>
      </c>
      <c r="F231" s="27">
        <v>23418000</v>
      </c>
      <c r="G231" s="27">
        <v>-51537709425</v>
      </c>
      <c r="H231" s="27">
        <v>52018202584</v>
      </c>
      <c r="I231" s="27">
        <f t="shared" si="3"/>
        <v>480493159</v>
      </c>
    </row>
    <row r="232" spans="1:9" ht="23.1" customHeight="1">
      <c r="A232" s="25" t="s">
        <v>346</v>
      </c>
      <c r="B232" s="27">
        <v>0</v>
      </c>
      <c r="C232" s="27">
        <v>0</v>
      </c>
      <c r="D232" s="27">
        <v>0</v>
      </c>
      <c r="E232" s="27">
        <v>0</v>
      </c>
      <c r="F232" s="27">
        <v>476000</v>
      </c>
      <c r="G232" s="27">
        <v>-295195989</v>
      </c>
      <c r="H232" s="27">
        <v>161840000</v>
      </c>
      <c r="I232" s="27">
        <f t="shared" si="3"/>
        <v>-133355989</v>
      </c>
    </row>
    <row r="233" spans="1:9" ht="23.1" customHeight="1" thickBot="1">
      <c r="B233" s="161" t="s">
        <v>236</v>
      </c>
      <c r="C233" s="161"/>
      <c r="D233" s="161"/>
      <c r="E233" s="161"/>
      <c r="F233" s="161" t="s">
        <v>237</v>
      </c>
      <c r="G233" s="161"/>
      <c r="H233" s="161"/>
      <c r="I233" s="161"/>
    </row>
    <row r="234" spans="1:9" ht="23.1" customHeight="1">
      <c r="A234" s="26" t="s">
        <v>222</v>
      </c>
      <c r="B234" s="26" t="s">
        <v>11</v>
      </c>
      <c r="C234" s="26" t="s">
        <v>275</v>
      </c>
      <c r="D234" s="26" t="s">
        <v>276</v>
      </c>
      <c r="E234" s="25" t="s">
        <v>277</v>
      </c>
      <c r="F234" s="26" t="s">
        <v>11</v>
      </c>
      <c r="G234" s="26" t="s">
        <v>13</v>
      </c>
      <c r="H234" s="26" t="s">
        <v>276</v>
      </c>
      <c r="I234" s="25" t="s">
        <v>277</v>
      </c>
    </row>
    <row r="235" spans="1:9" ht="23.1" customHeight="1">
      <c r="A235" s="25" t="s">
        <v>418</v>
      </c>
      <c r="B235" s="27">
        <v>2003000</v>
      </c>
      <c r="C235" s="27">
        <v>-6813605100</v>
      </c>
      <c r="D235" s="27">
        <v>8259088480</v>
      </c>
      <c r="E235" s="27">
        <v>1445483380</v>
      </c>
      <c r="F235" s="27">
        <v>2004000</v>
      </c>
      <c r="G235" s="27">
        <v>-6812205460</v>
      </c>
      <c r="H235" s="27">
        <v>8258797747</v>
      </c>
      <c r="I235" s="27">
        <f t="shared" si="3"/>
        <v>1446592287</v>
      </c>
    </row>
    <row r="236" spans="1:9" ht="23.1" customHeight="1">
      <c r="A236" s="25" t="s">
        <v>450</v>
      </c>
      <c r="B236" s="27">
        <v>108333000</v>
      </c>
      <c r="C236" s="27">
        <v>-3856823906</v>
      </c>
      <c r="D236" s="27">
        <v>18767310753</v>
      </c>
      <c r="E236" s="27">
        <v>14910486847</v>
      </c>
      <c r="F236" s="27">
        <v>954000</v>
      </c>
      <c r="G236" s="27">
        <v>13655472080</v>
      </c>
      <c r="H236" s="27">
        <v>1250504753</v>
      </c>
      <c r="I236" s="27">
        <f t="shared" si="3"/>
        <v>14905976833</v>
      </c>
    </row>
    <row r="237" spans="1:9" ht="23.1" customHeight="1">
      <c r="A237" s="25" t="s">
        <v>373</v>
      </c>
      <c r="B237" s="27">
        <v>0</v>
      </c>
      <c r="C237" s="27">
        <v>0</v>
      </c>
      <c r="D237" s="27">
        <v>0</v>
      </c>
      <c r="E237" s="27">
        <v>0</v>
      </c>
      <c r="F237" s="27">
        <v>0</v>
      </c>
      <c r="G237" s="27">
        <v>1221929231</v>
      </c>
      <c r="H237" s="27">
        <v>-366164939</v>
      </c>
      <c r="I237" s="27">
        <f t="shared" si="3"/>
        <v>855764292</v>
      </c>
    </row>
    <row r="238" spans="1:9" ht="23.1" customHeight="1">
      <c r="A238" s="25" t="s">
        <v>552</v>
      </c>
      <c r="B238" s="27">
        <v>0</v>
      </c>
      <c r="C238" s="27">
        <v>0</v>
      </c>
      <c r="D238" s="27">
        <v>0</v>
      </c>
      <c r="E238" s="27">
        <v>0</v>
      </c>
      <c r="F238" s="27">
        <v>-42147000</v>
      </c>
      <c r="G238" s="27">
        <v>7728699406</v>
      </c>
      <c r="H238" s="27">
        <v>-7730690000</v>
      </c>
      <c r="I238" s="27">
        <f t="shared" si="3"/>
        <v>-1990594</v>
      </c>
    </row>
    <row r="239" spans="1:9" ht="23.1" customHeight="1">
      <c r="A239" s="25" t="s">
        <v>536</v>
      </c>
      <c r="B239" s="27">
        <v>-883000</v>
      </c>
      <c r="C239" s="27">
        <v>842925894</v>
      </c>
      <c r="D239" s="27">
        <v>-843143000</v>
      </c>
      <c r="E239" s="27">
        <v>-217106</v>
      </c>
      <c r="F239" s="27">
        <v>-885000</v>
      </c>
      <c r="G239" s="27">
        <v>844905387</v>
      </c>
      <c r="H239" s="27">
        <v>-845123000</v>
      </c>
      <c r="I239" s="27">
        <f t="shared" si="3"/>
        <v>-217613</v>
      </c>
    </row>
    <row r="240" spans="1:9" ht="23.1" customHeight="1">
      <c r="A240" s="25" t="s">
        <v>478</v>
      </c>
      <c r="B240" s="27">
        <v>1000000</v>
      </c>
      <c r="C240" s="27">
        <v>-615158357</v>
      </c>
      <c r="D240" s="27">
        <v>875752136</v>
      </c>
      <c r="E240" s="27">
        <v>260593779</v>
      </c>
      <c r="F240" s="27">
        <v>-6375000</v>
      </c>
      <c r="G240" s="27">
        <v>5841850578</v>
      </c>
      <c r="H240" s="27">
        <v>-5582919864</v>
      </c>
      <c r="I240" s="27">
        <f t="shared" si="3"/>
        <v>258930714</v>
      </c>
    </row>
    <row r="241" spans="1:9" ht="23.1" customHeight="1">
      <c r="A241" s="25" t="s">
        <v>444</v>
      </c>
      <c r="B241" s="27">
        <v>0</v>
      </c>
      <c r="C241" s="27">
        <v>0</v>
      </c>
      <c r="D241" s="27">
        <v>0</v>
      </c>
      <c r="E241" s="27">
        <v>0</v>
      </c>
      <c r="F241" s="27">
        <v>0</v>
      </c>
      <c r="G241" s="27">
        <v>2383349638</v>
      </c>
      <c r="H241" s="27">
        <v>0</v>
      </c>
      <c r="I241" s="27">
        <f t="shared" si="3"/>
        <v>2383349638</v>
      </c>
    </row>
    <row r="242" spans="1:9" ht="23.1" customHeight="1">
      <c r="A242" s="25" t="s">
        <v>389</v>
      </c>
      <c r="B242" s="27">
        <v>0</v>
      </c>
      <c r="C242" s="27">
        <v>0</v>
      </c>
      <c r="D242" s="27">
        <v>0</v>
      </c>
      <c r="E242" s="27">
        <v>0</v>
      </c>
      <c r="F242" s="27">
        <v>0</v>
      </c>
      <c r="G242" s="27">
        <v>276003959</v>
      </c>
      <c r="H242" s="27">
        <v>-2393550</v>
      </c>
      <c r="I242" s="27">
        <f t="shared" si="3"/>
        <v>273610409</v>
      </c>
    </row>
    <row r="243" spans="1:9" ht="23.1" customHeight="1">
      <c r="A243" s="25" t="s">
        <v>421</v>
      </c>
      <c r="B243" s="27">
        <v>0</v>
      </c>
      <c r="C243" s="27">
        <v>0</v>
      </c>
      <c r="D243" s="27">
        <v>0</v>
      </c>
      <c r="E243" s="27">
        <v>0</v>
      </c>
      <c r="F243" s="27">
        <v>1007000</v>
      </c>
      <c r="G243" s="27">
        <v>-3140251200</v>
      </c>
      <c r="H243" s="27">
        <v>3147158100</v>
      </c>
      <c r="I243" s="27">
        <f t="shared" si="3"/>
        <v>6906900</v>
      </c>
    </row>
    <row r="244" spans="1:9" ht="23.1" customHeight="1">
      <c r="A244" s="25" t="s">
        <v>420</v>
      </c>
      <c r="B244" s="27">
        <v>0</v>
      </c>
      <c r="C244" s="27">
        <v>0</v>
      </c>
      <c r="D244" s="27">
        <v>0</v>
      </c>
      <c r="E244" s="27">
        <v>0</v>
      </c>
      <c r="F244" s="27">
        <v>1000</v>
      </c>
      <c r="G244" s="27">
        <v>-3001500</v>
      </c>
      <c r="H244" s="27">
        <v>3007208</v>
      </c>
      <c r="I244" s="27">
        <f t="shared" si="3"/>
        <v>5708</v>
      </c>
    </row>
    <row r="245" spans="1:9" ht="23.1" customHeight="1">
      <c r="A245" s="25" t="s">
        <v>464</v>
      </c>
      <c r="B245" s="27">
        <v>3001000</v>
      </c>
      <c r="C245" s="27">
        <v>7180540546</v>
      </c>
      <c r="D245" s="27">
        <v>-2703588573</v>
      </c>
      <c r="E245" s="27">
        <v>4476951973</v>
      </c>
      <c r="F245" s="27">
        <v>3002000</v>
      </c>
      <c r="G245" s="27">
        <v>7182789968</v>
      </c>
      <c r="H245" s="27">
        <v>-2704489469</v>
      </c>
      <c r="I245" s="27">
        <f t="shared" si="3"/>
        <v>4478300499</v>
      </c>
    </row>
    <row r="246" spans="1:9" ht="23.1" customHeight="1">
      <c r="A246" s="25" t="s">
        <v>432</v>
      </c>
      <c r="B246" s="27">
        <v>0</v>
      </c>
      <c r="C246" s="27">
        <v>0</v>
      </c>
      <c r="D246" s="27">
        <v>0</v>
      </c>
      <c r="E246" s="27">
        <v>0</v>
      </c>
      <c r="F246" s="27">
        <v>0</v>
      </c>
      <c r="G246" s="27">
        <v>-5358123936</v>
      </c>
      <c r="H246" s="27">
        <v>0</v>
      </c>
      <c r="I246" s="27">
        <f t="shared" si="3"/>
        <v>-5358123936</v>
      </c>
    </row>
    <row r="247" spans="1:9" ht="23.1" customHeight="1">
      <c r="A247" s="25" t="s">
        <v>415</v>
      </c>
      <c r="B247" s="27">
        <v>0</v>
      </c>
      <c r="C247" s="27">
        <v>0</v>
      </c>
      <c r="D247" s="27">
        <v>0</v>
      </c>
      <c r="E247" s="27">
        <v>0</v>
      </c>
      <c r="F247" s="27">
        <v>0</v>
      </c>
      <c r="G247" s="27">
        <v>41074427</v>
      </c>
      <c r="H247" s="27">
        <v>0</v>
      </c>
      <c r="I247" s="27">
        <f t="shared" si="3"/>
        <v>41074427</v>
      </c>
    </row>
    <row r="248" spans="1:9" ht="23.1" customHeight="1">
      <c r="A248" s="25" t="s">
        <v>396</v>
      </c>
      <c r="B248" s="27">
        <v>0</v>
      </c>
      <c r="C248" s="27">
        <v>0</v>
      </c>
      <c r="D248" s="27">
        <v>0</v>
      </c>
      <c r="E248" s="27">
        <v>0</v>
      </c>
      <c r="F248" s="27">
        <v>2412000</v>
      </c>
      <c r="G248" s="27">
        <v>-574462068</v>
      </c>
      <c r="H248" s="27">
        <v>268782284</v>
      </c>
      <c r="I248" s="27">
        <f t="shared" si="3"/>
        <v>-305679784</v>
      </c>
    </row>
    <row r="249" spans="1:9" ht="23.1" customHeight="1">
      <c r="A249" s="25" t="s">
        <v>498</v>
      </c>
      <c r="B249" s="27">
        <v>412614342</v>
      </c>
      <c r="C249" s="27">
        <v>6510247453</v>
      </c>
      <c r="D249" s="27">
        <v>25348026852</v>
      </c>
      <c r="E249" s="27">
        <v>31858274305</v>
      </c>
      <c r="F249" s="27">
        <v>299040342</v>
      </c>
      <c r="G249" s="27">
        <v>37909903294</v>
      </c>
      <c r="H249" s="27">
        <v>-6059716148</v>
      </c>
      <c r="I249" s="27">
        <f t="shared" si="3"/>
        <v>31850187146</v>
      </c>
    </row>
    <row r="250" spans="1:9" ht="23.1" customHeight="1">
      <c r="A250" s="25" t="s">
        <v>499</v>
      </c>
      <c r="B250" s="27">
        <v>494632950</v>
      </c>
      <c r="C250" s="27">
        <v>931291649</v>
      </c>
      <c r="D250" s="27">
        <v>23342745015</v>
      </c>
      <c r="E250" s="27">
        <v>24274036664</v>
      </c>
      <c r="F250" s="27">
        <v>358482950</v>
      </c>
      <c r="G250" s="27">
        <v>25068076134</v>
      </c>
      <c r="H250" s="27">
        <v>-800255985</v>
      </c>
      <c r="I250" s="27">
        <f t="shared" si="3"/>
        <v>24267820149</v>
      </c>
    </row>
    <row r="251" spans="1:9" ht="23.1" customHeight="1">
      <c r="A251" s="25" t="s">
        <v>523</v>
      </c>
      <c r="B251" s="27">
        <v>27878000</v>
      </c>
      <c r="C251" s="27">
        <v>-14541057</v>
      </c>
      <c r="D251" s="27">
        <v>12650919810</v>
      </c>
      <c r="E251" s="27">
        <v>12636378753</v>
      </c>
      <c r="F251" s="27">
        <v>0</v>
      </c>
      <c r="G251" s="27">
        <v>12637939221</v>
      </c>
      <c r="H251" s="27">
        <v>-4819190</v>
      </c>
      <c r="I251" s="27">
        <f t="shared" si="3"/>
        <v>12633120031</v>
      </c>
    </row>
    <row r="252" spans="1:9" ht="23.1" customHeight="1">
      <c r="A252" s="25" t="s">
        <v>512</v>
      </c>
      <c r="B252" s="27">
        <v>24236000</v>
      </c>
      <c r="C252" s="27">
        <v>-24242130</v>
      </c>
      <c r="D252" s="27">
        <v>1125248184</v>
      </c>
      <c r="E252" s="27">
        <v>1101006054</v>
      </c>
      <c r="F252" s="27">
        <v>0</v>
      </c>
      <c r="G252" s="27">
        <v>1497342365</v>
      </c>
      <c r="H252" s="27">
        <v>0</v>
      </c>
      <c r="I252" s="27">
        <f t="shared" si="3"/>
        <v>1497342365</v>
      </c>
    </row>
    <row r="253" spans="1:9" ht="23.1" customHeight="1">
      <c r="A253" s="25" t="s">
        <v>461</v>
      </c>
      <c r="B253" s="27">
        <v>0</v>
      </c>
      <c r="C253" s="27">
        <v>0</v>
      </c>
      <c r="D253" s="27">
        <v>0</v>
      </c>
      <c r="E253" s="27">
        <v>0</v>
      </c>
      <c r="F253" s="27">
        <v>0</v>
      </c>
      <c r="G253" s="27">
        <v>57455409967</v>
      </c>
      <c r="H253" s="27">
        <v>-48979218471</v>
      </c>
      <c r="I253" s="27">
        <f t="shared" si="3"/>
        <v>8476191496</v>
      </c>
    </row>
    <row r="254" spans="1:9" ht="23.1" customHeight="1">
      <c r="A254" s="25" t="s">
        <v>358</v>
      </c>
      <c r="B254" s="27">
        <v>0</v>
      </c>
      <c r="C254" s="27">
        <v>0</v>
      </c>
      <c r="D254" s="27">
        <v>0</v>
      </c>
      <c r="E254" s="27">
        <v>0</v>
      </c>
      <c r="F254" s="27">
        <v>3000</v>
      </c>
      <c r="G254" s="27">
        <v>6563700</v>
      </c>
      <c r="H254" s="27">
        <v>-6120889</v>
      </c>
      <c r="I254" s="27">
        <f t="shared" si="3"/>
        <v>442811</v>
      </c>
    </row>
    <row r="255" spans="1:9" ht="23.1" customHeight="1">
      <c r="A255" s="25" t="s">
        <v>401</v>
      </c>
      <c r="B255" s="27">
        <v>0</v>
      </c>
      <c r="C255" s="27">
        <v>0</v>
      </c>
      <c r="D255" s="27">
        <v>0</v>
      </c>
      <c r="E255" s="27">
        <v>0</v>
      </c>
      <c r="F255" s="27">
        <v>3582000</v>
      </c>
      <c r="G255" s="27">
        <v>8873048782</v>
      </c>
      <c r="H255" s="27">
        <v>-6169924299</v>
      </c>
      <c r="I255" s="27">
        <f t="shared" si="3"/>
        <v>2703124483</v>
      </c>
    </row>
    <row r="256" spans="1:9" ht="23.1" customHeight="1">
      <c r="A256" s="25" t="s">
        <v>398</v>
      </c>
      <c r="B256" s="27">
        <v>0</v>
      </c>
      <c r="C256" s="27">
        <v>0</v>
      </c>
      <c r="D256" s="27">
        <v>0</v>
      </c>
      <c r="E256" s="27">
        <v>0</v>
      </c>
      <c r="F256" s="27">
        <v>50000</v>
      </c>
      <c r="G256" s="27">
        <v>667517109</v>
      </c>
      <c r="H256" s="27">
        <v>-552101313</v>
      </c>
      <c r="I256" s="27">
        <f t="shared" si="3"/>
        <v>115415796</v>
      </c>
    </row>
    <row r="257" spans="1:9" ht="23.1" customHeight="1">
      <c r="A257" s="25" t="s">
        <v>452</v>
      </c>
      <c r="B257" s="27">
        <v>36503000</v>
      </c>
      <c r="C257" s="27">
        <v>-73024618</v>
      </c>
      <c r="D257" s="27">
        <v>4045232000</v>
      </c>
      <c r="E257" s="27">
        <v>3972207382</v>
      </c>
      <c r="F257" s="27">
        <v>0</v>
      </c>
      <c r="G257" s="27">
        <v>3971165876</v>
      </c>
      <c r="H257" s="27">
        <v>0</v>
      </c>
      <c r="I257" s="27">
        <f t="shared" si="3"/>
        <v>3971165876</v>
      </c>
    </row>
    <row r="258" spans="1:9" ht="23.1" customHeight="1">
      <c r="A258" s="25" t="s">
        <v>495</v>
      </c>
      <c r="B258" s="27">
        <v>1642116</v>
      </c>
      <c r="C258" s="27">
        <v>794069206</v>
      </c>
      <c r="D258" s="27">
        <v>-636922381</v>
      </c>
      <c r="E258" s="27">
        <v>157146825</v>
      </c>
      <c r="F258" s="27">
        <v>1190116</v>
      </c>
      <c r="G258" s="27">
        <v>1144039073</v>
      </c>
      <c r="H258" s="27">
        <v>-986982381</v>
      </c>
      <c r="I258" s="27">
        <f t="shared" si="3"/>
        <v>157056692</v>
      </c>
    </row>
    <row r="259" spans="1:9" ht="23.1" customHeight="1">
      <c r="A259" s="25" t="s">
        <v>462</v>
      </c>
      <c r="B259" s="27">
        <v>0</v>
      </c>
      <c r="C259" s="27">
        <v>0</v>
      </c>
      <c r="D259" s="27">
        <v>0</v>
      </c>
      <c r="E259" s="27">
        <v>0</v>
      </c>
      <c r="F259" s="27">
        <v>0</v>
      </c>
      <c r="G259" s="27">
        <v>3358782031</v>
      </c>
      <c r="H259" s="27">
        <v>-897411729</v>
      </c>
      <c r="I259" s="27">
        <f t="shared" si="3"/>
        <v>2461370302</v>
      </c>
    </row>
    <row r="260" spans="1:9" ht="23.1" customHeight="1">
      <c r="A260" s="25" t="s">
        <v>463</v>
      </c>
      <c r="B260" s="27">
        <v>0</v>
      </c>
      <c r="C260" s="27">
        <v>0</v>
      </c>
      <c r="D260" s="27">
        <v>0</v>
      </c>
      <c r="E260" s="27">
        <v>0</v>
      </c>
      <c r="F260" s="27">
        <v>0</v>
      </c>
      <c r="G260" s="27">
        <v>1167315372</v>
      </c>
      <c r="H260" s="27">
        <v>0</v>
      </c>
      <c r="I260" s="27">
        <f t="shared" si="3"/>
        <v>1167315372</v>
      </c>
    </row>
    <row r="261" spans="1:9" ht="23.1" customHeight="1">
      <c r="A261" s="25" t="s">
        <v>453</v>
      </c>
      <c r="B261" s="27">
        <v>8863000</v>
      </c>
      <c r="C261" s="27">
        <v>-8865242</v>
      </c>
      <c r="D261" s="27">
        <v>1014748000</v>
      </c>
      <c r="E261" s="27">
        <v>1005882758</v>
      </c>
      <c r="F261" s="27">
        <v>0</v>
      </c>
      <c r="G261" s="27">
        <v>1005621540</v>
      </c>
      <c r="H261" s="27">
        <v>0</v>
      </c>
      <c r="I261" s="27">
        <f t="shared" si="3"/>
        <v>1005621540</v>
      </c>
    </row>
    <row r="262" spans="1:9" ht="23.1" customHeight="1">
      <c r="A262" s="25" t="s">
        <v>500</v>
      </c>
      <c r="B262" s="27">
        <v>100997400</v>
      </c>
      <c r="C262" s="27">
        <v>186637697</v>
      </c>
      <c r="D262" s="27">
        <v>2651162468</v>
      </c>
      <c r="E262" s="27">
        <v>2837800165</v>
      </c>
      <c r="F262" s="27">
        <v>73197400</v>
      </c>
      <c r="G262" s="27">
        <v>2986015775</v>
      </c>
      <c r="H262" s="27">
        <v>-148936532</v>
      </c>
      <c r="I262" s="27">
        <f t="shared" si="3"/>
        <v>2837079243</v>
      </c>
    </row>
    <row r="263" spans="1:9" ht="23.1" customHeight="1">
      <c r="A263" s="25" t="s">
        <v>506</v>
      </c>
      <c r="B263" s="27">
        <v>1000000</v>
      </c>
      <c r="C263" s="27">
        <v>-1000248</v>
      </c>
      <c r="D263" s="27">
        <v>500000000</v>
      </c>
      <c r="E263" s="27">
        <v>498999752</v>
      </c>
      <c r="F263" s="27">
        <v>0</v>
      </c>
      <c r="G263" s="27">
        <v>498871002</v>
      </c>
      <c r="H263" s="27">
        <v>0</v>
      </c>
      <c r="I263" s="27">
        <f t="shared" si="3"/>
        <v>498871002</v>
      </c>
    </row>
    <row r="264" spans="1:9" ht="23.1" customHeight="1">
      <c r="A264" s="25" t="s">
        <v>494</v>
      </c>
      <c r="B264" s="27">
        <v>544950</v>
      </c>
      <c r="C264" s="27">
        <v>178844416</v>
      </c>
      <c r="D264" s="27">
        <v>-153239995</v>
      </c>
      <c r="E264" s="27">
        <v>25604421</v>
      </c>
      <c r="F264" s="27">
        <v>394950</v>
      </c>
      <c r="G264" s="27">
        <v>358998015</v>
      </c>
      <c r="H264" s="27">
        <v>-333439995</v>
      </c>
      <c r="I264" s="27">
        <f t="shared" si="3"/>
        <v>25558020</v>
      </c>
    </row>
    <row r="265" spans="1:9" ht="23.1" customHeight="1">
      <c r="A265" s="25" t="s">
        <v>451</v>
      </c>
      <c r="B265" s="27">
        <v>58664000</v>
      </c>
      <c r="C265" s="27">
        <v>-58678836</v>
      </c>
      <c r="D265" s="27">
        <v>7909982000</v>
      </c>
      <c r="E265" s="27">
        <v>7851303164</v>
      </c>
      <c r="F265" s="27">
        <v>0</v>
      </c>
      <c r="G265" s="27">
        <v>7849266532</v>
      </c>
      <c r="H265" s="27">
        <v>0</v>
      </c>
      <c r="I265" s="27">
        <f t="shared" si="3"/>
        <v>7849266532</v>
      </c>
    </row>
    <row r="266" spans="1:9" ht="23.1" customHeight="1" thickBot="1">
      <c r="B266" s="161" t="s">
        <v>236</v>
      </c>
      <c r="C266" s="161"/>
      <c r="D266" s="161"/>
      <c r="E266" s="161"/>
      <c r="F266" s="161" t="s">
        <v>237</v>
      </c>
      <c r="G266" s="161"/>
      <c r="H266" s="161"/>
      <c r="I266" s="161"/>
    </row>
    <row r="267" spans="1:9" ht="23.1" customHeight="1">
      <c r="A267" s="26" t="s">
        <v>222</v>
      </c>
      <c r="B267" s="26" t="s">
        <v>11</v>
      </c>
      <c r="C267" s="26" t="s">
        <v>275</v>
      </c>
      <c r="D267" s="26" t="s">
        <v>276</v>
      </c>
      <c r="E267" s="25" t="s">
        <v>277</v>
      </c>
      <c r="F267" s="26" t="s">
        <v>11</v>
      </c>
      <c r="G267" s="26" t="s">
        <v>13</v>
      </c>
      <c r="H267" s="26" t="s">
        <v>276</v>
      </c>
      <c r="I267" s="25" t="s">
        <v>277</v>
      </c>
    </row>
    <row r="268" spans="1:9" ht="23.1" customHeight="1">
      <c r="A268" s="25" t="s">
        <v>505</v>
      </c>
      <c r="B268" s="27">
        <v>32214000</v>
      </c>
      <c r="C268" s="27">
        <v>-166338681</v>
      </c>
      <c r="D268" s="27">
        <v>25958505020</v>
      </c>
      <c r="E268" s="27">
        <v>25792166339</v>
      </c>
      <c r="F268" s="27">
        <v>0</v>
      </c>
      <c r="G268" s="27">
        <v>25788425985</v>
      </c>
      <c r="H268" s="27">
        <v>0</v>
      </c>
      <c r="I268" s="27">
        <f t="shared" si="3"/>
        <v>25788425985</v>
      </c>
    </row>
    <row r="269" spans="1:9" ht="23.1" customHeight="1">
      <c r="A269" s="25" t="s">
        <v>568</v>
      </c>
      <c r="B269" s="27">
        <v>0</v>
      </c>
      <c r="C269" s="27">
        <v>0</v>
      </c>
      <c r="D269" s="27">
        <v>0</v>
      </c>
      <c r="E269" s="27">
        <v>0</v>
      </c>
      <c r="F269" s="27">
        <v>0</v>
      </c>
      <c r="G269" s="27">
        <v>900632362</v>
      </c>
      <c r="H269" s="27">
        <v>-543365109</v>
      </c>
      <c r="I269" s="27">
        <f t="shared" si="3"/>
        <v>357267253</v>
      </c>
    </row>
    <row r="270" spans="1:9" ht="23.1" customHeight="1">
      <c r="A270" s="25" t="s">
        <v>374</v>
      </c>
      <c r="B270" s="27">
        <v>0</v>
      </c>
      <c r="C270" s="27">
        <v>0</v>
      </c>
      <c r="D270" s="27">
        <v>0</v>
      </c>
      <c r="E270" s="27">
        <v>0</v>
      </c>
      <c r="F270" s="27">
        <v>0</v>
      </c>
      <c r="G270" s="27">
        <v>447771376</v>
      </c>
      <c r="H270" s="27">
        <v>-59975291</v>
      </c>
      <c r="I270" s="27">
        <f t="shared" si="3"/>
        <v>387796085</v>
      </c>
    </row>
    <row r="271" spans="1:9" ht="23.1" customHeight="1">
      <c r="A271" s="25" t="s">
        <v>513</v>
      </c>
      <c r="B271" s="27">
        <v>0</v>
      </c>
      <c r="C271" s="27">
        <v>0</v>
      </c>
      <c r="D271" s="27">
        <v>0</v>
      </c>
      <c r="E271" s="27">
        <v>0</v>
      </c>
      <c r="F271" s="27">
        <v>0</v>
      </c>
      <c r="G271" s="27">
        <v>137655019</v>
      </c>
      <c r="H271" s="27">
        <v>0</v>
      </c>
      <c r="I271" s="27">
        <f t="shared" si="3"/>
        <v>137655019</v>
      </c>
    </row>
    <row r="272" spans="1:9" ht="23.1" customHeight="1">
      <c r="A272" s="25" t="s">
        <v>386</v>
      </c>
      <c r="B272" s="27">
        <v>0</v>
      </c>
      <c r="C272" s="27">
        <v>0</v>
      </c>
      <c r="D272" s="27">
        <v>0</v>
      </c>
      <c r="E272" s="27">
        <v>0</v>
      </c>
      <c r="F272" s="27">
        <v>0</v>
      </c>
      <c r="G272" s="27">
        <v>22009883695</v>
      </c>
      <c r="H272" s="27">
        <v>-14825640294</v>
      </c>
      <c r="I272" s="27">
        <f t="shared" si="3"/>
        <v>7184243401</v>
      </c>
    </row>
    <row r="273" spans="1:9" ht="23.1" customHeight="1">
      <c r="A273" s="25" t="s">
        <v>573</v>
      </c>
      <c r="B273" s="27">
        <v>74271000</v>
      </c>
      <c r="C273" s="27">
        <v>14362680</v>
      </c>
      <c r="D273" s="27">
        <v>13954763836</v>
      </c>
      <c r="E273" s="27">
        <v>13969126516</v>
      </c>
      <c r="F273" s="27">
        <v>0</v>
      </c>
      <c r="G273" s="27">
        <v>13982396234</v>
      </c>
      <c r="H273" s="27">
        <v>-16867164</v>
      </c>
      <c r="I273" s="27">
        <f t="shared" si="3"/>
        <v>13965529070</v>
      </c>
    </row>
    <row r="274" spans="1:9" ht="23.1" customHeight="1">
      <c r="A274" s="25" t="s">
        <v>574</v>
      </c>
      <c r="B274" s="27">
        <v>36570000</v>
      </c>
      <c r="C274" s="27">
        <v>-10002532</v>
      </c>
      <c r="D274" s="27">
        <v>7400476481</v>
      </c>
      <c r="E274" s="27">
        <v>7390473949</v>
      </c>
      <c r="F274" s="27">
        <v>0</v>
      </c>
      <c r="G274" s="27">
        <v>7619927269</v>
      </c>
      <c r="H274" s="27">
        <v>0</v>
      </c>
      <c r="I274" s="27">
        <f t="shared" si="3"/>
        <v>7619927269</v>
      </c>
    </row>
    <row r="275" spans="1:9" ht="23.1" customHeight="1">
      <c r="A275" s="25" t="s">
        <v>551</v>
      </c>
      <c r="B275" s="27">
        <v>0</v>
      </c>
      <c r="C275" s="27">
        <v>0</v>
      </c>
      <c r="D275" s="27">
        <v>0</v>
      </c>
      <c r="E275" s="27">
        <v>0</v>
      </c>
      <c r="F275" s="27">
        <v>-13349000</v>
      </c>
      <c r="G275" s="27">
        <v>4239339111</v>
      </c>
      <c r="H275" s="27">
        <v>-4240431000</v>
      </c>
      <c r="I275" s="27">
        <f t="shared" si="3"/>
        <v>-1091889</v>
      </c>
    </row>
    <row r="276" spans="1:9" ht="23.1" customHeight="1">
      <c r="A276" s="25" t="s">
        <v>402</v>
      </c>
      <c r="B276" s="27">
        <v>0</v>
      </c>
      <c r="C276" s="27">
        <v>0</v>
      </c>
      <c r="D276" s="27">
        <v>0</v>
      </c>
      <c r="E276" s="27">
        <v>0</v>
      </c>
      <c r="F276" s="27">
        <v>120000</v>
      </c>
      <c r="G276" s="27">
        <v>153849150</v>
      </c>
      <c r="H276" s="27">
        <v>-184163442</v>
      </c>
      <c r="I276" s="27">
        <f t="shared" si="3"/>
        <v>-30314292</v>
      </c>
    </row>
    <row r="277" spans="1:9" ht="23.1" customHeight="1">
      <c r="A277" s="25" t="s">
        <v>405</v>
      </c>
      <c r="B277" s="27">
        <v>0</v>
      </c>
      <c r="C277" s="27">
        <v>0</v>
      </c>
      <c r="D277" s="27">
        <v>0</v>
      </c>
      <c r="E277" s="27">
        <v>0</v>
      </c>
      <c r="F277" s="27">
        <v>5000</v>
      </c>
      <c r="G277" s="27">
        <v>9447750</v>
      </c>
      <c r="H277" s="27">
        <v>-10229556</v>
      </c>
      <c r="I277" s="27">
        <f t="shared" si="3"/>
        <v>-781806</v>
      </c>
    </row>
    <row r="278" spans="1:9" ht="23.1" customHeight="1">
      <c r="A278" s="25" t="s">
        <v>352</v>
      </c>
      <c r="B278" s="27">
        <v>0</v>
      </c>
      <c r="C278" s="27">
        <v>0</v>
      </c>
      <c r="D278" s="27">
        <v>0</v>
      </c>
      <c r="E278" s="27">
        <v>0</v>
      </c>
      <c r="F278" s="27">
        <v>130000</v>
      </c>
      <c r="G278" s="27">
        <v>1026735548</v>
      </c>
      <c r="H278" s="27">
        <v>-99425347</v>
      </c>
      <c r="I278" s="27">
        <f t="shared" si="3"/>
        <v>927310201</v>
      </c>
    </row>
    <row r="279" spans="1:9" ht="23.1" customHeight="1">
      <c r="A279" s="25" t="s">
        <v>514</v>
      </c>
      <c r="B279" s="27">
        <v>0</v>
      </c>
      <c r="C279" s="27">
        <v>0</v>
      </c>
      <c r="D279" s="27">
        <v>0</v>
      </c>
      <c r="E279" s="27">
        <v>0</v>
      </c>
      <c r="F279" s="27">
        <v>461000</v>
      </c>
      <c r="G279" s="27">
        <v>15209084</v>
      </c>
      <c r="H279" s="27">
        <v>-15216911</v>
      </c>
      <c r="I279" s="27">
        <f t="shared" si="3"/>
        <v>-7827</v>
      </c>
    </row>
    <row r="280" spans="1:9" ht="23.1" customHeight="1">
      <c r="A280" s="25" t="s">
        <v>556</v>
      </c>
      <c r="B280" s="27">
        <v>-35038000</v>
      </c>
      <c r="C280" s="27">
        <v>15193565910</v>
      </c>
      <c r="D280" s="27">
        <v>-15197479000</v>
      </c>
      <c r="E280" s="27">
        <v>-3913090</v>
      </c>
      <c r="F280" s="27">
        <v>-48388000</v>
      </c>
      <c r="G280" s="27">
        <v>26768912505</v>
      </c>
      <c r="H280" s="27">
        <v>-26775807000</v>
      </c>
      <c r="I280" s="27">
        <f t="shared" ref="I280:I347" si="4">G280+H280</f>
        <v>-6894495</v>
      </c>
    </row>
    <row r="281" spans="1:9" ht="23.1" customHeight="1">
      <c r="A281" s="25" t="s">
        <v>570</v>
      </c>
      <c r="B281" s="27">
        <v>-11817000</v>
      </c>
      <c r="C281" s="27">
        <v>1479225086</v>
      </c>
      <c r="D281" s="27">
        <v>-1479606000</v>
      </c>
      <c r="E281" s="27">
        <v>-380914</v>
      </c>
      <c r="F281" s="27">
        <v>-19817000</v>
      </c>
      <c r="G281" s="27">
        <v>3281760824</v>
      </c>
      <c r="H281" s="27">
        <v>-3282606000</v>
      </c>
      <c r="I281" s="27">
        <f t="shared" si="4"/>
        <v>-845176</v>
      </c>
    </row>
    <row r="282" spans="1:9" ht="23.1" customHeight="1">
      <c r="A282" s="25" t="s">
        <v>569</v>
      </c>
      <c r="B282" s="27">
        <v>0</v>
      </c>
      <c r="C282" s="27">
        <v>0</v>
      </c>
      <c r="D282" s="27">
        <v>0</v>
      </c>
      <c r="E282" s="27">
        <v>0</v>
      </c>
      <c r="F282" s="27">
        <v>-17000000</v>
      </c>
      <c r="G282" s="27">
        <v>6702303749</v>
      </c>
      <c r="H282" s="27">
        <v>-6704030000</v>
      </c>
      <c r="I282" s="27">
        <f t="shared" si="4"/>
        <v>-1726251</v>
      </c>
    </row>
    <row r="283" spans="1:9" ht="23.1" customHeight="1">
      <c r="A283" s="25" t="s">
        <v>391</v>
      </c>
      <c r="B283" s="27">
        <v>0</v>
      </c>
      <c r="C283" s="27">
        <v>0</v>
      </c>
      <c r="D283" s="27">
        <v>0</v>
      </c>
      <c r="E283" s="27">
        <v>0</v>
      </c>
      <c r="F283" s="27">
        <v>13419000</v>
      </c>
      <c r="G283" s="27">
        <v>0</v>
      </c>
      <c r="H283" s="27">
        <v>-1427616420</v>
      </c>
      <c r="I283" s="27">
        <f t="shared" si="4"/>
        <v>-1427616420</v>
      </c>
    </row>
    <row r="284" spans="1:9" ht="23.1" customHeight="1">
      <c r="A284" s="25" t="s">
        <v>480</v>
      </c>
      <c r="B284" s="27">
        <v>-14290000</v>
      </c>
      <c r="C284" s="27">
        <v>4643264188</v>
      </c>
      <c r="D284" s="27">
        <v>-4644460000</v>
      </c>
      <c r="E284" s="27">
        <v>-1195812</v>
      </c>
      <c r="F284" s="27">
        <v>-16242000</v>
      </c>
      <c r="G284" s="27">
        <v>5844628874</v>
      </c>
      <c r="H284" s="27">
        <v>-5731870820</v>
      </c>
      <c r="I284" s="27">
        <f t="shared" si="4"/>
        <v>112758054</v>
      </c>
    </row>
    <row r="285" spans="1:9" ht="23.1" customHeight="1">
      <c r="A285" s="25" t="s">
        <v>483</v>
      </c>
      <c r="B285" s="27">
        <v>138138000</v>
      </c>
      <c r="C285" s="27">
        <v>1753984576</v>
      </c>
      <c r="D285" s="27">
        <v>22795107590</v>
      </c>
      <c r="E285" s="27">
        <v>24549092166</v>
      </c>
      <c r="F285" s="27">
        <v>0</v>
      </c>
      <c r="G285" s="27">
        <v>24568775158</v>
      </c>
      <c r="H285" s="27">
        <v>0</v>
      </c>
      <c r="I285" s="27">
        <f t="shared" si="4"/>
        <v>24568775158</v>
      </c>
    </row>
    <row r="286" spans="1:9" ht="23.1" customHeight="1">
      <c r="A286" s="25" t="s">
        <v>429</v>
      </c>
      <c r="B286" s="27">
        <v>0</v>
      </c>
      <c r="C286" s="27">
        <v>0</v>
      </c>
      <c r="D286" s="27">
        <v>0</v>
      </c>
      <c r="E286" s="27">
        <v>0</v>
      </c>
      <c r="F286" s="27">
        <v>380000</v>
      </c>
      <c r="G286" s="27">
        <v>1977770595</v>
      </c>
      <c r="H286" s="27">
        <v>-437112527</v>
      </c>
      <c r="I286" s="27">
        <f t="shared" si="4"/>
        <v>1540658068</v>
      </c>
    </row>
    <row r="287" spans="1:9" ht="23.1" customHeight="1">
      <c r="A287" s="25" t="s">
        <v>490</v>
      </c>
      <c r="B287" s="27">
        <v>-123388000</v>
      </c>
      <c r="C287" s="27">
        <v>12629917446</v>
      </c>
      <c r="D287" s="27">
        <v>-12633170000</v>
      </c>
      <c r="E287" s="27">
        <v>-3252554</v>
      </c>
      <c r="F287" s="27">
        <v>-147744000</v>
      </c>
      <c r="G287" s="27">
        <v>16750052431</v>
      </c>
      <c r="H287" s="27">
        <v>-16754366000</v>
      </c>
      <c r="I287" s="27">
        <f t="shared" si="4"/>
        <v>-4313569</v>
      </c>
    </row>
    <row r="288" spans="1:9" ht="23.1" customHeight="1">
      <c r="A288" s="25" t="s">
        <v>491</v>
      </c>
      <c r="B288" s="27">
        <v>-6000000</v>
      </c>
      <c r="C288" s="27">
        <v>6767601395</v>
      </c>
      <c r="D288" s="27">
        <v>869949445</v>
      </c>
      <c r="E288" s="27">
        <v>7637550840</v>
      </c>
      <c r="F288" s="27">
        <v>-131527000</v>
      </c>
      <c r="G288" s="27">
        <v>17880192049</v>
      </c>
      <c r="H288" s="27">
        <v>-10245502555</v>
      </c>
      <c r="I288" s="27">
        <f t="shared" si="4"/>
        <v>7634689494</v>
      </c>
    </row>
    <row r="289" spans="1:9" ht="23.1" customHeight="1">
      <c r="A289" s="25" t="s">
        <v>576</v>
      </c>
      <c r="B289" s="27">
        <v>-22997000</v>
      </c>
      <c r="C289" s="27">
        <v>3258837712</v>
      </c>
      <c r="D289" s="27">
        <v>-3259677000</v>
      </c>
      <c r="E289" s="27">
        <v>-839288</v>
      </c>
      <c r="F289" s="27">
        <v>-30167000</v>
      </c>
      <c r="G289" s="27">
        <v>4655398038</v>
      </c>
      <c r="H289" s="27">
        <v>-4656597000</v>
      </c>
      <c r="I289" s="27">
        <f t="shared" si="4"/>
        <v>-1198962</v>
      </c>
    </row>
    <row r="290" spans="1:9" ht="23.1" customHeight="1">
      <c r="A290" s="25" t="s">
        <v>481</v>
      </c>
      <c r="B290" s="27">
        <v>10609000</v>
      </c>
      <c r="C290" s="27">
        <v>6006261379</v>
      </c>
      <c r="D290" s="27">
        <v>3957043000</v>
      </c>
      <c r="E290" s="27">
        <v>9963304379</v>
      </c>
      <c r="F290" s="27">
        <v>0</v>
      </c>
      <c r="G290" s="27">
        <v>9962285528</v>
      </c>
      <c r="H290" s="27">
        <v>0</v>
      </c>
      <c r="I290" s="27">
        <f t="shared" si="4"/>
        <v>9962285528</v>
      </c>
    </row>
    <row r="291" spans="1:9" ht="23.1" customHeight="1">
      <c r="A291" s="25" t="s">
        <v>376</v>
      </c>
      <c r="B291" s="27">
        <v>0</v>
      </c>
      <c r="C291" s="27">
        <v>0</v>
      </c>
      <c r="D291" s="27">
        <v>0</v>
      </c>
      <c r="E291" s="27">
        <v>0</v>
      </c>
      <c r="F291" s="27">
        <v>7000000</v>
      </c>
      <c r="G291" s="27">
        <v>0</v>
      </c>
      <c r="H291" s="27">
        <v>-310579936</v>
      </c>
      <c r="I291" s="27">
        <f t="shared" si="4"/>
        <v>-310579936</v>
      </c>
    </row>
    <row r="292" spans="1:9" ht="23.1" customHeight="1">
      <c r="A292" s="25" t="s">
        <v>571</v>
      </c>
      <c r="B292" s="27">
        <v>-35027000</v>
      </c>
      <c r="C292" s="27">
        <v>4813574476</v>
      </c>
      <c r="D292" s="27">
        <v>-461626247</v>
      </c>
      <c r="E292" s="27">
        <v>4351948229</v>
      </c>
      <c r="F292" s="27">
        <v>-65548000</v>
      </c>
      <c r="G292" s="27">
        <v>7982772397</v>
      </c>
      <c r="H292" s="27">
        <v>-3631640247</v>
      </c>
      <c r="I292" s="27">
        <f t="shared" si="4"/>
        <v>4351132150</v>
      </c>
    </row>
    <row r="293" spans="1:9" ht="23.1" customHeight="1">
      <c r="A293" s="25" t="s">
        <v>492</v>
      </c>
      <c r="B293" s="27">
        <v>73195000</v>
      </c>
      <c r="C293" s="27">
        <v>210275878</v>
      </c>
      <c r="D293" s="27">
        <v>3192062707</v>
      </c>
      <c r="E293" s="27">
        <v>3402338585</v>
      </c>
      <c r="F293" s="27">
        <v>-4664000</v>
      </c>
      <c r="G293" s="27">
        <v>3600039120</v>
      </c>
      <c r="H293" s="27">
        <v>-198573293</v>
      </c>
      <c r="I293" s="27">
        <f t="shared" si="4"/>
        <v>3401465827</v>
      </c>
    </row>
    <row r="294" spans="1:9" ht="23.1" customHeight="1">
      <c r="A294" s="25" t="s">
        <v>553</v>
      </c>
      <c r="B294" s="27">
        <v>0</v>
      </c>
      <c r="C294" s="27">
        <v>0</v>
      </c>
      <c r="D294" s="27">
        <v>0</v>
      </c>
      <c r="E294" s="27">
        <v>0</v>
      </c>
      <c r="F294" s="27">
        <v>-8365000</v>
      </c>
      <c r="G294" s="27">
        <v>1663831472</v>
      </c>
      <c r="H294" s="27">
        <v>-1664260000</v>
      </c>
      <c r="I294" s="27">
        <f t="shared" si="4"/>
        <v>-428528</v>
      </c>
    </row>
    <row r="295" spans="1:9" ht="23.1" customHeight="1">
      <c r="A295" s="25" t="s">
        <v>590</v>
      </c>
      <c r="B295" s="27">
        <v>-9610000</v>
      </c>
      <c r="C295" s="27">
        <v>2618825486</v>
      </c>
      <c r="D295" s="27">
        <v>-2619500000</v>
      </c>
      <c r="E295" s="27">
        <v>-674514</v>
      </c>
      <c r="F295" s="27">
        <v>-12194000</v>
      </c>
      <c r="G295" s="27">
        <v>4820498415</v>
      </c>
      <c r="H295" s="27">
        <v>-4821740000</v>
      </c>
      <c r="I295" s="27">
        <f t="shared" si="4"/>
        <v>-1241585</v>
      </c>
    </row>
    <row r="296" spans="1:9" ht="23.1" customHeight="1">
      <c r="A296" s="25" t="s">
        <v>493</v>
      </c>
      <c r="B296" s="27">
        <v>25000000</v>
      </c>
      <c r="C296" s="27">
        <v>39957872</v>
      </c>
      <c r="D296" s="27">
        <v>1376584073</v>
      </c>
      <c r="E296" s="27">
        <v>1416541945</v>
      </c>
      <c r="F296" s="27">
        <v>-1838000</v>
      </c>
      <c r="G296" s="27">
        <v>1494195528</v>
      </c>
      <c r="H296" s="27">
        <v>-87665727</v>
      </c>
      <c r="I296" s="27">
        <f t="shared" si="4"/>
        <v>1406529801</v>
      </c>
    </row>
    <row r="297" spans="1:9" ht="23.1" customHeight="1">
      <c r="A297" s="25" t="s">
        <v>577</v>
      </c>
      <c r="B297" s="27">
        <v>-105981000</v>
      </c>
      <c r="C297" s="27">
        <v>8306242094</v>
      </c>
      <c r="D297" s="27">
        <v>-8308381000</v>
      </c>
      <c r="E297" s="27">
        <v>-2138906</v>
      </c>
      <c r="F297" s="27">
        <v>-111406000</v>
      </c>
      <c r="G297" s="27">
        <v>9009702946</v>
      </c>
      <c r="H297" s="27">
        <v>-9012023000</v>
      </c>
      <c r="I297" s="27">
        <f t="shared" si="4"/>
        <v>-2320054</v>
      </c>
    </row>
    <row r="298" spans="1:9" ht="23.1" customHeight="1">
      <c r="A298" s="25" t="s">
        <v>554</v>
      </c>
      <c r="B298" s="27">
        <v>0</v>
      </c>
      <c r="C298" s="27">
        <v>0</v>
      </c>
      <c r="D298" s="27">
        <v>0</v>
      </c>
      <c r="E298" s="27">
        <v>0</v>
      </c>
      <c r="F298" s="27">
        <v>-25507000</v>
      </c>
      <c r="G298" s="27">
        <v>1929489077</v>
      </c>
      <c r="H298" s="27">
        <v>-1929986000</v>
      </c>
      <c r="I298" s="27">
        <f t="shared" si="4"/>
        <v>-496923</v>
      </c>
    </row>
    <row r="299" spans="1:9" ht="23.1" customHeight="1" thickBot="1">
      <c r="B299" s="161" t="s">
        <v>236</v>
      </c>
      <c r="C299" s="161"/>
      <c r="D299" s="161"/>
      <c r="E299" s="161"/>
      <c r="F299" s="161" t="s">
        <v>237</v>
      </c>
      <c r="G299" s="161"/>
      <c r="H299" s="161"/>
      <c r="I299" s="161"/>
    </row>
    <row r="300" spans="1:9" ht="23.1" customHeight="1">
      <c r="A300" s="26" t="s">
        <v>222</v>
      </c>
      <c r="B300" s="26" t="s">
        <v>11</v>
      </c>
      <c r="C300" s="26" t="s">
        <v>275</v>
      </c>
      <c r="D300" s="26" t="s">
        <v>276</v>
      </c>
      <c r="E300" s="25" t="s">
        <v>277</v>
      </c>
      <c r="F300" s="26" t="s">
        <v>11</v>
      </c>
      <c r="G300" s="26" t="s">
        <v>13</v>
      </c>
      <c r="H300" s="26" t="s">
        <v>276</v>
      </c>
      <c r="I300" s="25" t="s">
        <v>277</v>
      </c>
    </row>
    <row r="301" spans="1:9" ht="23.1" customHeight="1">
      <c r="A301" s="25" t="s">
        <v>482</v>
      </c>
      <c r="B301" s="27">
        <v>27188000</v>
      </c>
      <c r="C301" s="27">
        <v>3418170934</v>
      </c>
      <c r="D301" s="27">
        <v>7559986000</v>
      </c>
      <c r="E301" s="27">
        <v>10978156934</v>
      </c>
      <c r="F301" s="27">
        <v>0</v>
      </c>
      <c r="G301" s="27">
        <v>10976210409</v>
      </c>
      <c r="H301" s="27">
        <v>0</v>
      </c>
      <c r="I301" s="27">
        <f t="shared" si="4"/>
        <v>10976210409</v>
      </c>
    </row>
    <row r="302" spans="1:9" ht="23.1" customHeight="1">
      <c r="A302" s="25" t="s">
        <v>592</v>
      </c>
      <c r="B302" s="27">
        <v>6453000</v>
      </c>
      <c r="C302" s="27">
        <v>-6454629</v>
      </c>
      <c r="D302" s="27">
        <v>436121237</v>
      </c>
      <c r="E302" s="27">
        <v>429666608</v>
      </c>
      <c r="F302" s="27">
        <v>0</v>
      </c>
      <c r="G302" s="27">
        <v>435263493</v>
      </c>
      <c r="H302" s="27">
        <v>0</v>
      </c>
      <c r="I302" s="27">
        <f t="shared" si="4"/>
        <v>435263493</v>
      </c>
    </row>
    <row r="303" spans="1:9" ht="23.1" customHeight="1">
      <c r="A303" s="25" t="s">
        <v>501</v>
      </c>
      <c r="B303" s="27">
        <v>0</v>
      </c>
      <c r="C303" s="27">
        <v>0</v>
      </c>
      <c r="D303" s="27">
        <v>0</v>
      </c>
      <c r="E303" s="27">
        <v>0</v>
      </c>
      <c r="F303" s="27">
        <v>1558000</v>
      </c>
      <c r="G303" s="27">
        <v>-3498610658</v>
      </c>
      <c r="H303" s="27">
        <v>1293140000</v>
      </c>
      <c r="I303" s="27">
        <f t="shared" si="4"/>
        <v>-2205470658</v>
      </c>
    </row>
    <row r="304" spans="1:9" ht="23.1" customHeight="1">
      <c r="A304" s="25" t="s">
        <v>559</v>
      </c>
      <c r="B304" s="27">
        <v>0</v>
      </c>
      <c r="C304" s="27">
        <v>0</v>
      </c>
      <c r="D304" s="27">
        <v>0</v>
      </c>
      <c r="E304" s="27">
        <v>0</v>
      </c>
      <c r="F304" s="27">
        <v>-10000</v>
      </c>
      <c r="G304" s="27">
        <v>2499357</v>
      </c>
      <c r="H304" s="27">
        <v>-2500000</v>
      </c>
      <c r="I304" s="27">
        <f t="shared" si="4"/>
        <v>-643</v>
      </c>
    </row>
    <row r="305" spans="1:9" ht="23.1" customHeight="1">
      <c r="A305" s="25" t="s">
        <v>528</v>
      </c>
      <c r="B305" s="27">
        <v>-5642000</v>
      </c>
      <c r="C305" s="27">
        <v>577241334</v>
      </c>
      <c r="D305" s="27">
        <v>-577390000</v>
      </c>
      <c r="E305" s="27">
        <v>-148666</v>
      </c>
      <c r="F305" s="27">
        <v>-7610000</v>
      </c>
      <c r="G305" s="27">
        <v>1117822108</v>
      </c>
      <c r="H305" s="27">
        <v>-1118110000</v>
      </c>
      <c r="I305" s="27">
        <f t="shared" si="4"/>
        <v>-287892</v>
      </c>
    </row>
    <row r="306" spans="1:9" ht="23.1" customHeight="1">
      <c r="A306" s="25" t="s">
        <v>527</v>
      </c>
      <c r="B306" s="27">
        <v>-9136000</v>
      </c>
      <c r="C306" s="27">
        <v>1543181583</v>
      </c>
      <c r="D306" s="27">
        <v>-1543579000</v>
      </c>
      <c r="E306" s="27">
        <v>-397417</v>
      </c>
      <c r="F306" s="27">
        <v>-14232000</v>
      </c>
      <c r="G306" s="27">
        <v>3434234523</v>
      </c>
      <c r="H306" s="27">
        <v>-3435119000</v>
      </c>
      <c r="I306" s="27">
        <f t="shared" si="4"/>
        <v>-884477</v>
      </c>
    </row>
    <row r="307" spans="1:9" ht="23.1" customHeight="1">
      <c r="A307" s="25" t="s">
        <v>529</v>
      </c>
      <c r="B307" s="27">
        <v>0</v>
      </c>
      <c r="C307" s="27">
        <v>0</v>
      </c>
      <c r="D307" s="27">
        <v>0</v>
      </c>
      <c r="E307" s="27">
        <v>0</v>
      </c>
      <c r="F307" s="27">
        <v>-1174000</v>
      </c>
      <c r="G307" s="27">
        <v>227651367</v>
      </c>
      <c r="H307" s="27">
        <v>-227710000</v>
      </c>
      <c r="I307" s="27">
        <f t="shared" si="4"/>
        <v>-58633</v>
      </c>
    </row>
    <row r="308" spans="1:9" ht="23.1" customHeight="1">
      <c r="A308" s="25" t="s">
        <v>586</v>
      </c>
      <c r="B308" s="27">
        <v>-3000000</v>
      </c>
      <c r="C308" s="27">
        <v>969750225</v>
      </c>
      <c r="D308" s="27">
        <v>-970000000</v>
      </c>
      <c r="E308" s="27">
        <v>-249775</v>
      </c>
      <c r="F308" s="27">
        <v>-6000000</v>
      </c>
      <c r="G308" s="27">
        <v>1974491438</v>
      </c>
      <c r="H308" s="27">
        <v>-1975000000</v>
      </c>
      <c r="I308" s="27">
        <f t="shared" si="4"/>
        <v>-508562</v>
      </c>
    </row>
    <row r="309" spans="1:9" ht="23.1" customHeight="1">
      <c r="A309" s="25" t="s">
        <v>579</v>
      </c>
      <c r="B309" s="27">
        <v>0</v>
      </c>
      <c r="C309" s="27">
        <v>0</v>
      </c>
      <c r="D309" s="27">
        <v>0</v>
      </c>
      <c r="E309" s="27">
        <v>0</v>
      </c>
      <c r="F309" s="27">
        <v>-3110000</v>
      </c>
      <c r="G309" s="27">
        <v>4419476698</v>
      </c>
      <c r="H309" s="27">
        <v>-4420615000</v>
      </c>
      <c r="I309" s="27">
        <f t="shared" si="4"/>
        <v>-1138302</v>
      </c>
    </row>
    <row r="310" spans="1:9" ht="23.1" customHeight="1">
      <c r="A310" s="25" t="s">
        <v>598</v>
      </c>
      <c r="B310" s="27">
        <v>0</v>
      </c>
      <c r="C310" s="27">
        <v>0</v>
      </c>
      <c r="D310" s="27">
        <v>0</v>
      </c>
      <c r="E310" s="27">
        <v>0</v>
      </c>
      <c r="F310" s="27">
        <v>-247000</v>
      </c>
      <c r="G310" s="27">
        <v>54326010</v>
      </c>
      <c r="H310" s="27">
        <v>-54340000</v>
      </c>
      <c r="I310" s="27">
        <f t="shared" si="4"/>
        <v>-13990</v>
      </c>
    </row>
    <row r="311" spans="1:9" ht="23.1" customHeight="1">
      <c r="A311" s="25" t="s">
        <v>467</v>
      </c>
      <c r="B311" s="27">
        <v>4999000</v>
      </c>
      <c r="C311" s="27">
        <v>-5000269</v>
      </c>
      <c r="D311" s="27">
        <v>821876000</v>
      </c>
      <c r="E311" s="27">
        <v>816875731</v>
      </c>
      <c r="F311" s="27">
        <v>0</v>
      </c>
      <c r="G311" s="27">
        <v>816664121</v>
      </c>
      <c r="H311" s="27">
        <v>0</v>
      </c>
      <c r="I311" s="27">
        <f t="shared" si="4"/>
        <v>816664121</v>
      </c>
    </row>
    <row r="312" spans="1:9" ht="23.1" customHeight="1">
      <c r="A312" s="25" t="s">
        <v>593</v>
      </c>
      <c r="B312" s="27">
        <v>0</v>
      </c>
      <c r="C312" s="27">
        <v>0</v>
      </c>
      <c r="D312" s="27">
        <v>0</v>
      </c>
      <c r="E312" s="27">
        <v>0</v>
      </c>
      <c r="F312" s="27">
        <v>-1000000</v>
      </c>
      <c r="G312" s="27">
        <v>579850665</v>
      </c>
      <c r="H312" s="27">
        <v>-580000000</v>
      </c>
      <c r="I312" s="27">
        <f t="shared" si="4"/>
        <v>-149335</v>
      </c>
    </row>
    <row r="313" spans="1:9" ht="23.1" customHeight="1">
      <c r="A313" s="25" t="s">
        <v>591</v>
      </c>
      <c r="B313" s="27">
        <v>12869000</v>
      </c>
      <c r="C313" s="27">
        <v>327683941</v>
      </c>
      <c r="D313" s="27">
        <v>609565000</v>
      </c>
      <c r="E313" s="27">
        <v>937248941</v>
      </c>
      <c r="F313" s="27">
        <v>0</v>
      </c>
      <c r="G313" s="27">
        <v>937092040</v>
      </c>
      <c r="H313" s="27">
        <v>0</v>
      </c>
      <c r="I313" s="27">
        <f t="shared" si="4"/>
        <v>937092040</v>
      </c>
    </row>
    <row r="314" spans="1:9" ht="23.1" customHeight="1">
      <c r="A314" s="25" t="s">
        <v>547</v>
      </c>
      <c r="B314" s="27">
        <v>-27266000</v>
      </c>
      <c r="C314" s="27">
        <v>3184626914</v>
      </c>
      <c r="D314" s="27">
        <v>-3185447000</v>
      </c>
      <c r="E314" s="27">
        <v>-820086</v>
      </c>
      <c r="F314" s="27">
        <v>-28754000</v>
      </c>
      <c r="G314" s="27">
        <v>3581524688</v>
      </c>
      <c r="H314" s="27">
        <v>-3582447000</v>
      </c>
      <c r="I314" s="27">
        <f t="shared" si="4"/>
        <v>-922312</v>
      </c>
    </row>
    <row r="315" spans="1:9" ht="23.1" customHeight="1">
      <c r="A315" s="25" t="s">
        <v>541</v>
      </c>
      <c r="B315" s="27">
        <v>-80000</v>
      </c>
      <c r="C315" s="27">
        <v>15436033</v>
      </c>
      <c r="D315" s="27">
        <v>-15440000</v>
      </c>
      <c r="E315" s="27">
        <v>-3967</v>
      </c>
      <c r="F315" s="27">
        <v>-80000</v>
      </c>
      <c r="G315" s="27">
        <v>15436033</v>
      </c>
      <c r="H315" s="27">
        <v>-15440000</v>
      </c>
      <c r="I315" s="27">
        <f t="shared" si="4"/>
        <v>-3967</v>
      </c>
    </row>
    <row r="316" spans="1:9" ht="23.1" customHeight="1">
      <c r="A316" s="25" t="s">
        <v>535</v>
      </c>
      <c r="B316" s="27">
        <v>-602000</v>
      </c>
      <c r="C316" s="27">
        <v>640265092</v>
      </c>
      <c r="D316" s="27">
        <v>-640430000</v>
      </c>
      <c r="E316" s="27">
        <v>-164908</v>
      </c>
      <c r="F316" s="27">
        <v>-602000</v>
      </c>
      <c r="G316" s="27">
        <v>640265092</v>
      </c>
      <c r="H316" s="27">
        <v>-640430000</v>
      </c>
      <c r="I316" s="27">
        <f t="shared" si="4"/>
        <v>-164908</v>
      </c>
    </row>
    <row r="317" spans="1:9" ht="23.1" customHeight="1">
      <c r="A317" s="25" t="s">
        <v>550</v>
      </c>
      <c r="B317" s="27">
        <v>-2730000</v>
      </c>
      <c r="C317" s="27">
        <v>684365737</v>
      </c>
      <c r="D317" s="27">
        <v>-684542000</v>
      </c>
      <c r="E317" s="27">
        <v>-176263</v>
      </c>
      <c r="F317" s="27">
        <v>-2730000</v>
      </c>
      <c r="G317" s="27">
        <v>684365737</v>
      </c>
      <c r="H317" s="27">
        <v>-684542000</v>
      </c>
      <c r="I317" s="27">
        <f t="shared" si="4"/>
        <v>-176263</v>
      </c>
    </row>
    <row r="318" spans="1:9" ht="23.1" customHeight="1">
      <c r="A318" s="25" t="s">
        <v>578</v>
      </c>
      <c r="B318" s="27">
        <v>-25492000</v>
      </c>
      <c r="C318" s="27">
        <v>1126885861</v>
      </c>
      <c r="D318" s="27">
        <v>-1127176000</v>
      </c>
      <c r="E318" s="27">
        <v>-290139</v>
      </c>
      <c r="F318" s="27">
        <v>-25492000</v>
      </c>
      <c r="G318" s="27">
        <v>1126885861</v>
      </c>
      <c r="H318" s="27">
        <v>-1127176000</v>
      </c>
      <c r="I318" s="27">
        <f t="shared" si="4"/>
        <v>-290139</v>
      </c>
    </row>
    <row r="319" spans="1:9" ht="23.1" customHeight="1">
      <c r="A319" s="25" t="s">
        <v>572</v>
      </c>
      <c r="B319" s="27">
        <v>0</v>
      </c>
      <c r="C319" s="27">
        <v>670442689</v>
      </c>
      <c r="D319" s="27">
        <v>0</v>
      </c>
      <c r="E319" s="27">
        <v>670442689</v>
      </c>
      <c r="F319" s="27">
        <v>0</v>
      </c>
      <c r="G319" s="27">
        <v>670442689</v>
      </c>
      <c r="H319" s="27">
        <v>0</v>
      </c>
      <c r="I319" s="27">
        <f t="shared" si="4"/>
        <v>670442689</v>
      </c>
    </row>
    <row r="320" spans="1:9" ht="23.1" customHeight="1">
      <c r="A320" s="25" t="s">
        <v>433</v>
      </c>
      <c r="B320" s="27">
        <v>371000</v>
      </c>
      <c r="C320" s="27">
        <v>664127100</v>
      </c>
      <c r="D320" s="27">
        <v>-836277151</v>
      </c>
      <c r="E320" s="27">
        <v>-172150051</v>
      </c>
      <c r="F320" s="27">
        <v>371000</v>
      </c>
      <c r="G320" s="27">
        <v>664127100</v>
      </c>
      <c r="H320" s="27">
        <v>-836277151</v>
      </c>
      <c r="I320" s="27">
        <f t="shared" si="4"/>
        <v>-172150051</v>
      </c>
    </row>
    <row r="321" spans="1:9" ht="23.1" customHeight="1">
      <c r="A321" s="25" t="s">
        <v>548</v>
      </c>
      <c r="B321" s="27">
        <v>-32054000</v>
      </c>
      <c r="C321" s="27">
        <v>3607988912</v>
      </c>
      <c r="D321" s="27">
        <v>-3608918000</v>
      </c>
      <c r="E321" s="27">
        <v>-929088</v>
      </c>
      <c r="F321" s="27">
        <v>-32054000</v>
      </c>
      <c r="G321" s="27">
        <v>3607988912</v>
      </c>
      <c r="H321" s="27">
        <v>-3608918000</v>
      </c>
      <c r="I321" s="27">
        <f t="shared" si="4"/>
        <v>-929088</v>
      </c>
    </row>
    <row r="322" spans="1:9" ht="23.1" customHeight="1">
      <c r="A322" s="25" t="s">
        <v>465</v>
      </c>
      <c r="B322" s="27">
        <v>35000</v>
      </c>
      <c r="C322" s="27">
        <v>8747748</v>
      </c>
      <c r="D322" s="27">
        <v>-28007140</v>
      </c>
      <c r="E322" s="27">
        <v>-19259392</v>
      </c>
      <c r="F322" s="27">
        <v>35000</v>
      </c>
      <c r="G322" s="27">
        <v>8747748</v>
      </c>
      <c r="H322" s="27">
        <v>-28007140</v>
      </c>
      <c r="I322" s="27">
        <f t="shared" si="4"/>
        <v>-19259392</v>
      </c>
    </row>
    <row r="323" spans="1:9" ht="23.1" customHeight="1">
      <c r="A323" s="25" t="s">
        <v>567</v>
      </c>
      <c r="B323" s="27">
        <v>-265000</v>
      </c>
      <c r="C323" s="27">
        <v>20134816</v>
      </c>
      <c r="D323" s="27">
        <v>-20140000</v>
      </c>
      <c r="E323" s="27">
        <v>-5184</v>
      </c>
      <c r="F323" s="27">
        <v>-265000</v>
      </c>
      <c r="G323" s="27">
        <v>20134816</v>
      </c>
      <c r="H323" s="27">
        <v>-20140000</v>
      </c>
      <c r="I323" s="27">
        <f t="shared" si="4"/>
        <v>-5184</v>
      </c>
    </row>
    <row r="324" spans="1:9" ht="23.1" customHeight="1">
      <c r="A324" s="25" t="s">
        <v>563</v>
      </c>
      <c r="B324" s="27">
        <v>-20583000</v>
      </c>
      <c r="C324" s="27">
        <v>4721195070</v>
      </c>
      <c r="D324" s="27">
        <v>-4722411000</v>
      </c>
      <c r="E324" s="27">
        <v>-1215930</v>
      </c>
      <c r="F324" s="27">
        <v>-20583000</v>
      </c>
      <c r="G324" s="27">
        <v>4721195070</v>
      </c>
      <c r="H324" s="27">
        <v>-4722411000</v>
      </c>
      <c r="I324" s="27">
        <f t="shared" si="4"/>
        <v>-1215930</v>
      </c>
    </row>
    <row r="325" spans="1:9" ht="23.1" customHeight="1">
      <c r="A325" s="25" t="s">
        <v>601</v>
      </c>
      <c r="B325" s="27">
        <v>-59778000</v>
      </c>
      <c r="C325" s="27">
        <v>2420176754</v>
      </c>
      <c r="D325" s="27">
        <v>-2420800000</v>
      </c>
      <c r="E325" s="27">
        <v>-623246</v>
      </c>
      <c r="F325" s="27">
        <v>-59778000</v>
      </c>
      <c r="G325" s="27">
        <v>2420176754</v>
      </c>
      <c r="H325" s="27">
        <v>-2420800000</v>
      </c>
      <c r="I325" s="27">
        <f t="shared" si="4"/>
        <v>-623246</v>
      </c>
    </row>
    <row r="326" spans="1:9" ht="23.1" customHeight="1">
      <c r="A326" s="25" t="s">
        <v>600</v>
      </c>
      <c r="B326" s="27">
        <v>-324619000</v>
      </c>
      <c r="C326" s="27">
        <v>15843901963</v>
      </c>
      <c r="D326" s="27">
        <v>-15847982000</v>
      </c>
      <c r="E326" s="27">
        <v>-4080037</v>
      </c>
      <c r="F326" s="27">
        <v>-324619000</v>
      </c>
      <c r="G326" s="27">
        <v>15843901963</v>
      </c>
      <c r="H326" s="27">
        <v>-15847982000</v>
      </c>
      <c r="I326" s="27">
        <f t="shared" si="4"/>
        <v>-4080037</v>
      </c>
    </row>
    <row r="327" spans="1:9" ht="23.1" customHeight="1">
      <c r="A327" s="25" t="s">
        <v>599</v>
      </c>
      <c r="B327" s="27">
        <v>-169055000</v>
      </c>
      <c r="C327" s="27">
        <v>17071760529</v>
      </c>
      <c r="D327" s="27">
        <v>-17076157000</v>
      </c>
      <c r="E327" s="27">
        <v>-4396471</v>
      </c>
      <c r="F327" s="27">
        <v>-169055000</v>
      </c>
      <c r="G327" s="27">
        <v>17071760529</v>
      </c>
      <c r="H327" s="27">
        <v>-17076157000</v>
      </c>
      <c r="I327" s="27">
        <f t="shared" si="4"/>
        <v>-4396471</v>
      </c>
    </row>
    <row r="328" spans="1:9" ht="23.1" customHeight="1">
      <c r="A328" s="25" t="s">
        <v>485</v>
      </c>
      <c r="B328" s="27">
        <v>-1125000</v>
      </c>
      <c r="C328" s="27">
        <v>538861208</v>
      </c>
      <c r="D328" s="27">
        <v>-539000000</v>
      </c>
      <c r="E328" s="27">
        <v>-138792</v>
      </c>
      <c r="F328" s="27">
        <v>-1125000</v>
      </c>
      <c r="G328" s="27">
        <v>538861208</v>
      </c>
      <c r="H328" s="27">
        <v>-539000000</v>
      </c>
      <c r="I328" s="27">
        <f t="shared" si="4"/>
        <v>-138792</v>
      </c>
    </row>
    <row r="329" spans="1:9" ht="23.1" customHeight="1">
      <c r="A329" s="25" t="s">
        <v>419</v>
      </c>
      <c r="B329" s="27">
        <v>3003000</v>
      </c>
      <c r="C329" s="27">
        <v>-12018006000</v>
      </c>
      <c r="D329" s="27">
        <v>12959625113</v>
      </c>
      <c r="E329" s="27">
        <v>941619113</v>
      </c>
      <c r="F329" s="27">
        <v>3003000</v>
      </c>
      <c r="G329" s="27">
        <v>-12018006000</v>
      </c>
      <c r="H329" s="27">
        <v>12959625113</v>
      </c>
      <c r="I329" s="27">
        <f t="shared" si="4"/>
        <v>941619113</v>
      </c>
    </row>
    <row r="330" spans="1:9" ht="23.1" customHeight="1">
      <c r="A330" s="25" t="s">
        <v>417</v>
      </c>
      <c r="B330" s="27">
        <v>1880000</v>
      </c>
      <c r="C330" s="27">
        <v>-5642820000</v>
      </c>
      <c r="D330" s="27">
        <v>5019773469</v>
      </c>
      <c r="E330" s="27">
        <v>-623046531</v>
      </c>
      <c r="F330" s="27">
        <v>1880000</v>
      </c>
      <c r="G330" s="27">
        <v>-5642820000</v>
      </c>
      <c r="H330" s="27">
        <v>5019773469</v>
      </c>
      <c r="I330" s="27">
        <f t="shared" si="4"/>
        <v>-623046531</v>
      </c>
    </row>
    <row r="331" spans="1:9" ht="23.1" customHeight="1">
      <c r="A331" s="25" t="s">
        <v>416</v>
      </c>
      <c r="B331" s="27">
        <v>890000</v>
      </c>
      <c r="C331" s="27">
        <v>-1776456000</v>
      </c>
      <c r="D331" s="27">
        <v>1476810888</v>
      </c>
      <c r="E331" s="27">
        <v>-299645112</v>
      </c>
      <c r="F331" s="27">
        <v>890000</v>
      </c>
      <c r="G331" s="27">
        <v>-1776456000</v>
      </c>
      <c r="H331" s="27">
        <v>1476810888</v>
      </c>
      <c r="I331" s="27">
        <f t="shared" si="4"/>
        <v>-299645112</v>
      </c>
    </row>
    <row r="332" spans="1:9" ht="23.1" customHeight="1" thickBot="1">
      <c r="B332" s="161" t="s">
        <v>236</v>
      </c>
      <c r="C332" s="161"/>
      <c r="D332" s="161"/>
      <c r="E332" s="161"/>
      <c r="F332" s="161" t="s">
        <v>237</v>
      </c>
      <c r="G332" s="161"/>
      <c r="H332" s="161"/>
      <c r="I332" s="161"/>
    </row>
    <row r="333" spans="1:9" ht="23.1" customHeight="1">
      <c r="A333" s="26" t="s">
        <v>222</v>
      </c>
      <c r="B333" s="26" t="s">
        <v>11</v>
      </c>
      <c r="C333" s="26" t="s">
        <v>275</v>
      </c>
      <c r="D333" s="26" t="s">
        <v>276</v>
      </c>
      <c r="E333" s="25" t="s">
        <v>277</v>
      </c>
      <c r="F333" s="26" t="s">
        <v>11</v>
      </c>
      <c r="G333" s="26" t="s">
        <v>13</v>
      </c>
      <c r="H333" s="26" t="s">
        <v>276</v>
      </c>
      <c r="I333" s="25" t="s">
        <v>277</v>
      </c>
    </row>
    <row r="334" spans="1:9" ht="23.1" customHeight="1">
      <c r="A334" s="25" t="s">
        <v>602</v>
      </c>
      <c r="B334" s="27">
        <v>-342000</v>
      </c>
      <c r="C334" s="27">
        <v>9257619</v>
      </c>
      <c r="D334" s="27">
        <v>-9260000</v>
      </c>
      <c r="E334" s="27">
        <v>-2381</v>
      </c>
      <c r="F334" s="27">
        <v>-342000</v>
      </c>
      <c r="G334" s="27">
        <v>9257619</v>
      </c>
      <c r="H334" s="27">
        <v>-9260000</v>
      </c>
      <c r="I334" s="27">
        <f t="shared" si="4"/>
        <v>-2381</v>
      </c>
    </row>
    <row r="335" spans="1:9" ht="23.1" customHeight="1">
      <c r="A335" s="25" t="s">
        <v>525</v>
      </c>
      <c r="B335" s="27">
        <v>-1901000</v>
      </c>
      <c r="C335" s="27">
        <v>951055042</v>
      </c>
      <c r="D335" s="27">
        <v>-951300000</v>
      </c>
      <c r="E335" s="27">
        <v>-244958</v>
      </c>
      <c r="F335" s="27">
        <v>-1901000</v>
      </c>
      <c r="G335" s="27">
        <v>951055042</v>
      </c>
      <c r="H335" s="27">
        <v>-951300000</v>
      </c>
      <c r="I335" s="27">
        <f t="shared" si="4"/>
        <v>-244958</v>
      </c>
    </row>
    <row r="336" spans="1:9" ht="23.1" customHeight="1">
      <c r="A336" s="25" t="s">
        <v>603</v>
      </c>
      <c r="B336" s="27">
        <v>-2000</v>
      </c>
      <c r="C336" s="27">
        <v>39992</v>
      </c>
      <c r="D336" s="27">
        <v>-40000</v>
      </c>
      <c r="E336" s="27">
        <v>-8</v>
      </c>
      <c r="F336" s="27">
        <v>-2000</v>
      </c>
      <c r="G336" s="27">
        <v>39992</v>
      </c>
      <c r="H336" s="27">
        <v>-40000</v>
      </c>
      <c r="I336" s="27">
        <f t="shared" si="4"/>
        <v>-8</v>
      </c>
    </row>
    <row r="337" spans="1:9" ht="23.1" customHeight="1">
      <c r="A337" s="25" t="s">
        <v>585</v>
      </c>
      <c r="B337" s="27">
        <v>-5225000</v>
      </c>
      <c r="C337" s="27">
        <v>693223478</v>
      </c>
      <c r="D337" s="27">
        <v>-693402000</v>
      </c>
      <c r="E337" s="27">
        <v>-178522</v>
      </c>
      <c r="F337" s="27">
        <v>-5225000</v>
      </c>
      <c r="G337" s="27">
        <v>693223478</v>
      </c>
      <c r="H337" s="27">
        <v>-693402000</v>
      </c>
      <c r="I337" s="27">
        <f t="shared" si="4"/>
        <v>-178522</v>
      </c>
    </row>
    <row r="338" spans="1:9" ht="23.1" customHeight="1">
      <c r="A338" s="25" t="s">
        <v>539</v>
      </c>
      <c r="B338" s="27">
        <v>-35671000</v>
      </c>
      <c r="C338" s="27">
        <v>5832641923</v>
      </c>
      <c r="D338" s="27">
        <v>-5834144000</v>
      </c>
      <c r="E338" s="27">
        <v>-1502077</v>
      </c>
      <c r="F338" s="27">
        <v>-35671000</v>
      </c>
      <c r="G338" s="27">
        <v>5832641923</v>
      </c>
      <c r="H338" s="27">
        <v>-5834144000</v>
      </c>
      <c r="I338" s="27">
        <f t="shared" si="4"/>
        <v>-1502077</v>
      </c>
    </row>
    <row r="339" spans="1:9" ht="23.1" customHeight="1">
      <c r="A339" s="25" t="s">
        <v>555</v>
      </c>
      <c r="B339" s="27">
        <v>-82835000</v>
      </c>
      <c r="C339" s="27">
        <v>49718550793</v>
      </c>
      <c r="D339" s="27">
        <v>-49731356000</v>
      </c>
      <c r="E339" s="27">
        <v>-12805207</v>
      </c>
      <c r="F339" s="27">
        <v>-82835000</v>
      </c>
      <c r="G339" s="27">
        <v>49718550793</v>
      </c>
      <c r="H339" s="27">
        <v>-49731356000</v>
      </c>
      <c r="I339" s="27">
        <f t="shared" si="4"/>
        <v>-12805207</v>
      </c>
    </row>
    <row r="340" spans="1:9" ht="23.1" customHeight="1">
      <c r="A340" s="25" t="s">
        <v>557</v>
      </c>
      <c r="B340" s="27">
        <v>-8076000</v>
      </c>
      <c r="C340" s="27">
        <v>2077618905</v>
      </c>
      <c r="D340" s="27">
        <v>-2078154000</v>
      </c>
      <c r="E340" s="27">
        <v>-535095</v>
      </c>
      <c r="F340" s="27">
        <v>-8076000</v>
      </c>
      <c r="G340" s="27">
        <v>2077618905</v>
      </c>
      <c r="H340" s="27">
        <v>-2078154000</v>
      </c>
      <c r="I340" s="27">
        <f t="shared" si="4"/>
        <v>-535095</v>
      </c>
    </row>
    <row r="341" spans="1:9" ht="23.1" customHeight="1">
      <c r="A341" s="25" t="s">
        <v>584</v>
      </c>
      <c r="B341" s="27">
        <v>-120837000</v>
      </c>
      <c r="C341" s="27">
        <v>27627051642</v>
      </c>
      <c r="D341" s="27">
        <v>-27634167000</v>
      </c>
      <c r="E341" s="27">
        <v>-7115358</v>
      </c>
      <c r="F341" s="27">
        <v>-120837000</v>
      </c>
      <c r="G341" s="27">
        <v>27627051642</v>
      </c>
      <c r="H341" s="27">
        <v>-27634167000</v>
      </c>
      <c r="I341" s="27">
        <f t="shared" si="4"/>
        <v>-7115358</v>
      </c>
    </row>
    <row r="342" spans="1:9" ht="23.1" customHeight="1">
      <c r="A342" s="25" t="s">
        <v>616</v>
      </c>
      <c r="B342" s="27">
        <v>-384000</v>
      </c>
      <c r="C342" s="27">
        <v>90886593</v>
      </c>
      <c r="D342" s="27">
        <v>-90910000</v>
      </c>
      <c r="E342" s="27">
        <v>-23407</v>
      </c>
      <c r="F342" s="27">
        <v>-384000</v>
      </c>
      <c r="G342" s="27">
        <v>90886593</v>
      </c>
      <c r="H342" s="27">
        <v>-90910000</v>
      </c>
      <c r="I342" s="27">
        <f t="shared" si="4"/>
        <v>-23407</v>
      </c>
    </row>
    <row r="343" spans="1:9" ht="23.1" customHeight="1">
      <c r="A343" s="25" t="s">
        <v>607</v>
      </c>
      <c r="B343" s="27">
        <v>-38181000</v>
      </c>
      <c r="C343" s="27">
        <v>3577952549</v>
      </c>
      <c r="D343" s="27">
        <v>-3578874000</v>
      </c>
      <c r="E343" s="27">
        <v>-921451</v>
      </c>
      <c r="F343" s="27">
        <v>-38181000</v>
      </c>
      <c r="G343" s="27">
        <v>3577952549</v>
      </c>
      <c r="H343" s="27">
        <v>-3578874000</v>
      </c>
      <c r="I343" s="27">
        <f t="shared" si="4"/>
        <v>-921451</v>
      </c>
    </row>
    <row r="344" spans="1:9" ht="23.1" customHeight="1">
      <c r="A344" s="25" t="s">
        <v>612</v>
      </c>
      <c r="B344" s="27">
        <v>-1000000</v>
      </c>
      <c r="C344" s="27">
        <v>639835204</v>
      </c>
      <c r="D344" s="27">
        <v>-640000000</v>
      </c>
      <c r="E344" s="27">
        <v>-164796</v>
      </c>
      <c r="F344" s="27">
        <v>-1000000</v>
      </c>
      <c r="G344" s="27">
        <v>639835204</v>
      </c>
      <c r="H344" s="27">
        <v>-640000000</v>
      </c>
      <c r="I344" s="27">
        <f t="shared" si="4"/>
        <v>-164796</v>
      </c>
    </row>
    <row r="345" spans="1:9" ht="23.1" customHeight="1">
      <c r="A345" s="25" t="s">
        <v>608</v>
      </c>
      <c r="B345" s="27">
        <v>-17067000</v>
      </c>
      <c r="C345" s="27">
        <v>1046044612</v>
      </c>
      <c r="D345" s="27">
        <v>-1046314000</v>
      </c>
      <c r="E345" s="27">
        <v>-269388</v>
      </c>
      <c r="F345" s="27">
        <v>-17067000</v>
      </c>
      <c r="G345" s="27">
        <v>1046044612</v>
      </c>
      <c r="H345" s="27">
        <v>-1046314000</v>
      </c>
      <c r="I345" s="27">
        <f t="shared" si="4"/>
        <v>-269388</v>
      </c>
    </row>
    <row r="346" spans="1:9" ht="23.1" customHeight="1">
      <c r="A346" s="25" t="s">
        <v>558</v>
      </c>
      <c r="B346" s="27">
        <v>-1000000</v>
      </c>
      <c r="C346" s="27">
        <v>169956234</v>
      </c>
      <c r="D346" s="27">
        <v>-170000000</v>
      </c>
      <c r="E346" s="27">
        <v>-43766</v>
      </c>
      <c r="F346" s="27">
        <v>-1000000</v>
      </c>
      <c r="G346" s="27">
        <v>169956234</v>
      </c>
      <c r="H346" s="27">
        <v>-170000000</v>
      </c>
      <c r="I346" s="27">
        <f t="shared" si="4"/>
        <v>-43766</v>
      </c>
    </row>
    <row r="347" spans="1:9" ht="23.1" customHeight="1">
      <c r="A347" s="25" t="s">
        <v>614</v>
      </c>
      <c r="B347" s="27">
        <v>-3000000</v>
      </c>
      <c r="C347" s="27">
        <v>1038732462</v>
      </c>
      <c r="D347" s="27">
        <v>-1039000000</v>
      </c>
      <c r="E347" s="27">
        <v>-267538</v>
      </c>
      <c r="F347" s="27">
        <v>-3000000</v>
      </c>
      <c r="G347" s="27">
        <v>1038732462</v>
      </c>
      <c r="H347" s="27">
        <v>-1039000000</v>
      </c>
      <c r="I347" s="27">
        <f t="shared" si="4"/>
        <v>-267538</v>
      </c>
    </row>
    <row r="348" spans="1:9" ht="23.1" customHeight="1">
      <c r="A348" s="25" t="s">
        <v>613</v>
      </c>
      <c r="B348" s="27">
        <v>-3000000</v>
      </c>
      <c r="C348" s="27">
        <v>1349652381</v>
      </c>
      <c r="D348" s="27">
        <v>-1350000000</v>
      </c>
      <c r="E348" s="27">
        <v>-347619</v>
      </c>
      <c r="F348" s="27">
        <v>-3000000</v>
      </c>
      <c r="G348" s="27">
        <v>1349652381</v>
      </c>
      <c r="H348" s="27">
        <v>-1350000000</v>
      </c>
      <c r="I348" s="27">
        <f t="shared" ref="I348:I379" si="5">G348+H348</f>
        <v>-347619</v>
      </c>
    </row>
    <row r="349" spans="1:9" ht="23.1" customHeight="1">
      <c r="A349" s="25" t="s">
        <v>589</v>
      </c>
      <c r="B349" s="27">
        <v>-2000000</v>
      </c>
      <c r="C349" s="27">
        <v>559855804</v>
      </c>
      <c r="D349" s="27">
        <v>-560000000</v>
      </c>
      <c r="E349" s="27">
        <v>-144196</v>
      </c>
      <c r="F349" s="27">
        <v>-2000000</v>
      </c>
      <c r="G349" s="27">
        <v>559855804</v>
      </c>
      <c r="H349" s="27">
        <v>-560000000</v>
      </c>
      <c r="I349" s="27">
        <f t="shared" si="5"/>
        <v>-144196</v>
      </c>
    </row>
    <row r="350" spans="1:9" ht="23.1" customHeight="1">
      <c r="A350" s="25" t="s">
        <v>610</v>
      </c>
      <c r="B350" s="27">
        <v>-3000000</v>
      </c>
      <c r="C350" s="27">
        <v>2910250432</v>
      </c>
      <c r="D350" s="27">
        <v>-2911000000</v>
      </c>
      <c r="E350" s="27">
        <v>-749568</v>
      </c>
      <c r="F350" s="27">
        <v>-3000000</v>
      </c>
      <c r="G350" s="27">
        <v>2910250432</v>
      </c>
      <c r="H350" s="27">
        <v>-2911000000</v>
      </c>
      <c r="I350" s="27">
        <f t="shared" si="5"/>
        <v>-749568</v>
      </c>
    </row>
    <row r="351" spans="1:9" ht="23.1" customHeight="1">
      <c r="A351" s="25" t="s">
        <v>611</v>
      </c>
      <c r="B351" s="27">
        <v>-2000000</v>
      </c>
      <c r="C351" s="27">
        <v>1599588000</v>
      </c>
      <c r="D351" s="27">
        <v>-1600000000</v>
      </c>
      <c r="E351" s="27">
        <v>-412000</v>
      </c>
      <c r="F351" s="27">
        <v>-2000000</v>
      </c>
      <c r="G351" s="27">
        <v>1599588000</v>
      </c>
      <c r="H351" s="27">
        <v>-1600000000</v>
      </c>
      <c r="I351" s="27">
        <f t="shared" si="5"/>
        <v>-412000</v>
      </c>
    </row>
    <row r="352" spans="1:9" ht="23.1" customHeight="1">
      <c r="A352" s="25" t="s">
        <v>609</v>
      </c>
      <c r="B352" s="27">
        <v>-3000000</v>
      </c>
      <c r="C352" s="27">
        <v>3449111626</v>
      </c>
      <c r="D352" s="27">
        <v>-3450000000</v>
      </c>
      <c r="E352" s="27">
        <v>-888374</v>
      </c>
      <c r="F352" s="27">
        <v>-3000000</v>
      </c>
      <c r="G352" s="27">
        <v>3449111626</v>
      </c>
      <c r="H352" s="27">
        <v>-3450000000</v>
      </c>
      <c r="I352" s="27">
        <f t="shared" si="5"/>
        <v>-888374</v>
      </c>
    </row>
    <row r="353" spans="1:9" ht="23.1" customHeight="1">
      <c r="A353" s="25" t="s">
        <v>581</v>
      </c>
      <c r="B353" s="27">
        <v>-12916000</v>
      </c>
      <c r="C353" s="27">
        <v>8775699688</v>
      </c>
      <c r="D353" s="27">
        <v>-8777960000</v>
      </c>
      <c r="E353" s="27">
        <v>-2260312</v>
      </c>
      <c r="F353" s="27">
        <v>-12916000</v>
      </c>
      <c r="G353" s="27">
        <v>8775699688</v>
      </c>
      <c r="H353" s="27">
        <v>-8777960000</v>
      </c>
      <c r="I353" s="27">
        <f t="shared" si="5"/>
        <v>-2260312</v>
      </c>
    </row>
    <row r="354" spans="1:9" ht="23.1" customHeight="1">
      <c r="A354" s="25" t="s">
        <v>615</v>
      </c>
      <c r="B354" s="27">
        <v>-5507000</v>
      </c>
      <c r="C354" s="27">
        <v>1571097351</v>
      </c>
      <c r="D354" s="27">
        <v>-1571502000</v>
      </c>
      <c r="E354" s="27">
        <v>-404649</v>
      </c>
      <c r="F354" s="27">
        <v>-5507000</v>
      </c>
      <c r="G354" s="27">
        <v>1571097351</v>
      </c>
      <c r="H354" s="27">
        <v>-1571502000</v>
      </c>
      <c r="I354" s="27">
        <f t="shared" si="5"/>
        <v>-404649</v>
      </c>
    </row>
    <row r="355" spans="1:9" ht="23.1" customHeight="1">
      <c r="A355" s="25" t="s">
        <v>587</v>
      </c>
      <c r="B355" s="27">
        <v>-312000</v>
      </c>
      <c r="C355" s="27">
        <v>187151798</v>
      </c>
      <c r="D355" s="27">
        <v>-187200000</v>
      </c>
      <c r="E355" s="27">
        <v>-48202</v>
      </c>
      <c r="F355" s="27">
        <v>-312000</v>
      </c>
      <c r="G355" s="27">
        <v>187151798</v>
      </c>
      <c r="H355" s="27">
        <v>-187200000</v>
      </c>
      <c r="I355" s="27">
        <f t="shared" si="5"/>
        <v>-48202</v>
      </c>
    </row>
    <row r="356" spans="1:9" ht="23.1" customHeight="1">
      <c r="A356" s="25" t="s">
        <v>588</v>
      </c>
      <c r="B356" s="27">
        <v>-1510000</v>
      </c>
      <c r="C356" s="27">
        <v>603844470</v>
      </c>
      <c r="D356" s="27">
        <v>-604000000</v>
      </c>
      <c r="E356" s="27">
        <v>-155530</v>
      </c>
      <c r="F356" s="27">
        <v>-1510000</v>
      </c>
      <c r="G356" s="27">
        <v>603844470</v>
      </c>
      <c r="H356" s="27">
        <v>-604000000</v>
      </c>
      <c r="I356" s="27">
        <f t="shared" si="5"/>
        <v>-155530</v>
      </c>
    </row>
    <row r="357" spans="1:9" ht="23.1" customHeight="1">
      <c r="A357" s="25" t="s">
        <v>583</v>
      </c>
      <c r="B357" s="27">
        <v>-26602000</v>
      </c>
      <c r="C357" s="27">
        <v>8917733153</v>
      </c>
      <c r="D357" s="27">
        <v>-8920030000</v>
      </c>
      <c r="E357" s="27">
        <v>-2296847</v>
      </c>
      <c r="F357" s="27">
        <v>-26602000</v>
      </c>
      <c r="G357" s="27">
        <v>8917733153</v>
      </c>
      <c r="H357" s="27">
        <v>-8920030000</v>
      </c>
      <c r="I357" s="27">
        <f t="shared" si="5"/>
        <v>-2296847</v>
      </c>
    </row>
    <row r="358" spans="1:9" ht="23.1" customHeight="1">
      <c r="A358" s="25" t="s">
        <v>537</v>
      </c>
      <c r="B358" s="27">
        <v>-24478000</v>
      </c>
      <c r="C358" s="27">
        <v>11837502176</v>
      </c>
      <c r="D358" s="27">
        <v>-11840551000</v>
      </c>
      <c r="E358" s="27">
        <v>-3048824</v>
      </c>
      <c r="F358" s="27">
        <v>-24478000</v>
      </c>
      <c r="G358" s="27">
        <v>11837502176</v>
      </c>
      <c r="H358" s="27">
        <v>-11840551000</v>
      </c>
      <c r="I358" s="27">
        <f t="shared" si="5"/>
        <v>-3048824</v>
      </c>
    </row>
    <row r="359" spans="1:9" ht="23.1" customHeight="1">
      <c r="A359" s="25" t="s">
        <v>582</v>
      </c>
      <c r="B359" s="27">
        <v>-21286000</v>
      </c>
      <c r="C359" s="27">
        <v>10868203825</v>
      </c>
      <c r="D359" s="27">
        <v>-10871003000</v>
      </c>
      <c r="E359" s="27">
        <v>-2799175</v>
      </c>
      <c r="F359" s="27">
        <v>-21286000</v>
      </c>
      <c r="G359" s="27">
        <v>10868203825</v>
      </c>
      <c r="H359" s="27">
        <v>-10871003000</v>
      </c>
      <c r="I359" s="27">
        <f t="shared" si="5"/>
        <v>-2799175</v>
      </c>
    </row>
    <row r="360" spans="1:9" ht="23.1" customHeight="1">
      <c r="A360" s="25" t="s">
        <v>580</v>
      </c>
      <c r="B360" s="27">
        <v>-10000</v>
      </c>
      <c r="C360" s="27">
        <v>8897712</v>
      </c>
      <c r="D360" s="27">
        <v>-8900000</v>
      </c>
      <c r="E360" s="27">
        <v>-2288</v>
      </c>
      <c r="F360" s="27">
        <v>-10000</v>
      </c>
      <c r="G360" s="27">
        <v>8897712</v>
      </c>
      <c r="H360" s="27">
        <v>-8900000</v>
      </c>
      <c r="I360" s="27">
        <f t="shared" si="5"/>
        <v>-2288</v>
      </c>
    </row>
    <row r="361" spans="1:9" ht="23.1" customHeight="1">
      <c r="A361" s="25" t="s">
        <v>561</v>
      </c>
      <c r="B361" s="27">
        <v>-1000000</v>
      </c>
      <c r="C361" s="27">
        <v>73980945</v>
      </c>
      <c r="D361" s="27">
        <v>-74000000</v>
      </c>
      <c r="E361" s="27">
        <v>-19055</v>
      </c>
      <c r="F361" s="27">
        <v>-1000000</v>
      </c>
      <c r="G361" s="27">
        <v>73980945</v>
      </c>
      <c r="H361" s="27">
        <v>-74000000</v>
      </c>
      <c r="I361" s="27">
        <f t="shared" si="5"/>
        <v>-19055</v>
      </c>
    </row>
    <row r="362" spans="1:9" ht="23.1" customHeight="1">
      <c r="A362" s="25" t="s">
        <v>575</v>
      </c>
      <c r="B362" s="27">
        <v>-1555000</v>
      </c>
      <c r="C362" s="27">
        <v>388649904</v>
      </c>
      <c r="D362" s="27">
        <v>-388750000</v>
      </c>
      <c r="E362" s="27">
        <v>-100096</v>
      </c>
      <c r="F362" s="27">
        <v>-1555000</v>
      </c>
      <c r="G362" s="27">
        <v>388649904</v>
      </c>
      <c r="H362" s="27">
        <v>-388750000</v>
      </c>
      <c r="I362" s="27">
        <f t="shared" si="5"/>
        <v>-100096</v>
      </c>
    </row>
    <row r="363" spans="1:9" ht="23.1" customHeight="1">
      <c r="A363" s="25" t="s">
        <v>560</v>
      </c>
      <c r="B363" s="27">
        <v>-11114000</v>
      </c>
      <c r="C363" s="27">
        <v>1091258961</v>
      </c>
      <c r="D363" s="27">
        <v>-1091540000</v>
      </c>
      <c r="E363" s="27">
        <v>-281039</v>
      </c>
      <c r="F363" s="27">
        <v>-11114000</v>
      </c>
      <c r="G363" s="27">
        <v>1091258961</v>
      </c>
      <c r="H363" s="27">
        <v>-1091540000</v>
      </c>
      <c r="I363" s="27">
        <f t="shared" si="5"/>
        <v>-281039</v>
      </c>
    </row>
    <row r="364" spans="1:9" ht="23.1" customHeight="1">
      <c r="A364" s="25" t="s">
        <v>597</v>
      </c>
      <c r="B364" s="27">
        <v>-1000</v>
      </c>
      <c r="C364" s="27">
        <v>174957</v>
      </c>
      <c r="D364" s="27">
        <v>-175000</v>
      </c>
      <c r="E364" s="27">
        <v>-43</v>
      </c>
      <c r="F364" s="27">
        <v>-1000</v>
      </c>
      <c r="G364" s="27">
        <v>174957</v>
      </c>
      <c r="H364" s="27">
        <v>-175000</v>
      </c>
      <c r="I364" s="27">
        <f t="shared" si="5"/>
        <v>-43</v>
      </c>
    </row>
    <row r="365" spans="1:9" ht="23.1" customHeight="1" thickBot="1">
      <c r="B365" s="161" t="s">
        <v>236</v>
      </c>
      <c r="C365" s="161"/>
      <c r="D365" s="161"/>
      <c r="E365" s="161"/>
      <c r="F365" s="161" t="s">
        <v>237</v>
      </c>
      <c r="G365" s="161"/>
      <c r="H365" s="161"/>
      <c r="I365" s="161"/>
    </row>
    <row r="366" spans="1:9" ht="23.1" customHeight="1">
      <c r="A366" s="26" t="s">
        <v>222</v>
      </c>
      <c r="B366" s="26" t="s">
        <v>11</v>
      </c>
      <c r="C366" s="26" t="s">
        <v>275</v>
      </c>
      <c r="D366" s="26" t="s">
        <v>276</v>
      </c>
      <c r="E366" s="25" t="s">
        <v>277</v>
      </c>
      <c r="F366" s="26" t="s">
        <v>11</v>
      </c>
      <c r="G366" s="26" t="s">
        <v>13</v>
      </c>
      <c r="H366" s="26" t="s">
        <v>276</v>
      </c>
      <c r="I366" s="25" t="s">
        <v>277</v>
      </c>
    </row>
    <row r="367" spans="1:9" ht="23.1" customHeight="1">
      <c r="A367" s="25" t="s">
        <v>604</v>
      </c>
      <c r="B367" s="27">
        <v>-2000</v>
      </c>
      <c r="C367" s="27">
        <v>1039736</v>
      </c>
      <c r="D367" s="27">
        <v>-1040000</v>
      </c>
      <c r="E367" s="27">
        <v>-264</v>
      </c>
      <c r="F367" s="27">
        <v>-2000</v>
      </c>
      <c r="G367" s="27">
        <v>1039736</v>
      </c>
      <c r="H367" s="27">
        <v>-1040000</v>
      </c>
      <c r="I367" s="27">
        <f t="shared" si="5"/>
        <v>-264</v>
      </c>
    </row>
    <row r="368" spans="1:9" ht="23.1" customHeight="1">
      <c r="A368" s="25" t="s">
        <v>596</v>
      </c>
      <c r="B368" s="27">
        <v>-3000000</v>
      </c>
      <c r="C368" s="27">
        <v>596846297</v>
      </c>
      <c r="D368" s="27">
        <v>-597000000</v>
      </c>
      <c r="E368" s="27">
        <v>-153703</v>
      </c>
      <c r="F368" s="27">
        <v>-3000000</v>
      </c>
      <c r="G368" s="27">
        <v>596846297</v>
      </c>
      <c r="H368" s="27">
        <v>-597000000</v>
      </c>
      <c r="I368" s="27">
        <f t="shared" si="5"/>
        <v>-153703</v>
      </c>
    </row>
    <row r="369" spans="1:9" ht="23.1" customHeight="1">
      <c r="A369" s="25" t="s">
        <v>595</v>
      </c>
      <c r="B369" s="27">
        <v>-5003000</v>
      </c>
      <c r="C369" s="27">
        <v>1250457930</v>
      </c>
      <c r="D369" s="27">
        <v>-1250780000</v>
      </c>
      <c r="E369" s="27">
        <v>-322070</v>
      </c>
      <c r="F369" s="27">
        <v>-5003000</v>
      </c>
      <c r="G369" s="27">
        <v>1250457930</v>
      </c>
      <c r="H369" s="27">
        <v>-1250780000</v>
      </c>
      <c r="I369" s="27">
        <f t="shared" si="5"/>
        <v>-322070</v>
      </c>
    </row>
    <row r="370" spans="1:9" ht="23.1" customHeight="1">
      <c r="A370" s="25" t="s">
        <v>606</v>
      </c>
      <c r="B370" s="27">
        <v>-27150000</v>
      </c>
      <c r="C370" s="27">
        <v>7332711367</v>
      </c>
      <c r="D370" s="27">
        <v>-7334600000</v>
      </c>
      <c r="E370" s="27">
        <v>-1888633</v>
      </c>
      <c r="F370" s="27">
        <v>-27150000</v>
      </c>
      <c r="G370" s="27">
        <v>7332711367</v>
      </c>
      <c r="H370" s="27">
        <v>-7334600000</v>
      </c>
      <c r="I370" s="27">
        <f t="shared" si="5"/>
        <v>-1888633</v>
      </c>
    </row>
    <row r="371" spans="1:9" ht="23.1" customHeight="1">
      <c r="A371" s="25" t="s">
        <v>566</v>
      </c>
      <c r="B371" s="27">
        <v>-2131000</v>
      </c>
      <c r="C371" s="27">
        <v>182481011</v>
      </c>
      <c r="D371" s="27">
        <v>-182528000</v>
      </c>
      <c r="E371" s="27">
        <v>-46989</v>
      </c>
      <c r="F371" s="27">
        <v>-2131000</v>
      </c>
      <c r="G371" s="27">
        <v>182481011</v>
      </c>
      <c r="H371" s="27">
        <v>-182528000</v>
      </c>
      <c r="I371" s="27">
        <f t="shared" si="5"/>
        <v>-46989</v>
      </c>
    </row>
    <row r="372" spans="1:9" ht="23.1" customHeight="1">
      <c r="A372" s="25" t="s">
        <v>564</v>
      </c>
      <c r="B372" s="27">
        <v>-11305000</v>
      </c>
      <c r="C372" s="27">
        <v>1639912704</v>
      </c>
      <c r="D372" s="27">
        <v>-1640335000</v>
      </c>
      <c r="E372" s="27">
        <v>-422296</v>
      </c>
      <c r="F372" s="27">
        <v>-11305000</v>
      </c>
      <c r="G372" s="27">
        <v>1639912704</v>
      </c>
      <c r="H372" s="27">
        <v>-1640335000</v>
      </c>
      <c r="I372" s="27">
        <f t="shared" si="5"/>
        <v>-422296</v>
      </c>
    </row>
    <row r="373" spans="1:9" ht="23.1" customHeight="1">
      <c r="A373" s="25" t="s">
        <v>562</v>
      </c>
      <c r="B373" s="27">
        <v>-20000</v>
      </c>
      <c r="C373" s="27">
        <v>5798508</v>
      </c>
      <c r="D373" s="27">
        <v>-5800000</v>
      </c>
      <c r="E373" s="27">
        <v>-1492</v>
      </c>
      <c r="F373" s="27">
        <v>-20000</v>
      </c>
      <c r="G373" s="27">
        <v>5798508</v>
      </c>
      <c r="H373" s="27">
        <v>-5800000</v>
      </c>
      <c r="I373" s="27">
        <f t="shared" si="5"/>
        <v>-1492</v>
      </c>
    </row>
    <row r="374" spans="1:9" ht="23.1" customHeight="1">
      <c r="A374" s="25" t="s">
        <v>565</v>
      </c>
      <c r="B374" s="27">
        <v>-3020000</v>
      </c>
      <c r="C374" s="27">
        <v>347490525</v>
      </c>
      <c r="D374" s="27">
        <v>-347580000</v>
      </c>
      <c r="E374" s="27">
        <v>-89475</v>
      </c>
      <c r="F374" s="27">
        <v>-3020000</v>
      </c>
      <c r="G374" s="27">
        <v>347490525</v>
      </c>
      <c r="H374" s="27">
        <v>-347580000</v>
      </c>
      <c r="I374" s="27">
        <f t="shared" si="5"/>
        <v>-89475</v>
      </c>
    </row>
    <row r="375" spans="1:9" ht="23.1" customHeight="1">
      <c r="A375" s="25" t="s">
        <v>594</v>
      </c>
      <c r="B375" s="27">
        <v>-2000000</v>
      </c>
      <c r="C375" s="27">
        <v>629837776</v>
      </c>
      <c r="D375" s="27">
        <v>-630000000</v>
      </c>
      <c r="E375" s="27">
        <v>-162224</v>
      </c>
      <c r="F375" s="27">
        <v>-2000000</v>
      </c>
      <c r="G375" s="27">
        <v>629837776</v>
      </c>
      <c r="H375" s="27">
        <v>-630000000</v>
      </c>
      <c r="I375" s="27">
        <f t="shared" si="5"/>
        <v>-162224</v>
      </c>
    </row>
    <row r="376" spans="1:9" ht="23.1" customHeight="1">
      <c r="A376" s="25" t="s">
        <v>546</v>
      </c>
      <c r="B376" s="27">
        <v>-3532000</v>
      </c>
      <c r="C376" s="27">
        <v>637609791</v>
      </c>
      <c r="D376" s="27">
        <v>-637774000</v>
      </c>
      <c r="E376" s="27">
        <v>-164209</v>
      </c>
      <c r="F376" s="27">
        <v>-3532000</v>
      </c>
      <c r="G376" s="27">
        <v>637609791</v>
      </c>
      <c r="H376" s="27">
        <v>-637774000</v>
      </c>
      <c r="I376" s="27">
        <f t="shared" si="5"/>
        <v>-164209</v>
      </c>
    </row>
    <row r="377" spans="1:9" ht="23.1" customHeight="1">
      <c r="A377" s="25" t="s">
        <v>549</v>
      </c>
      <c r="B377" s="27">
        <v>-500000</v>
      </c>
      <c r="C377" s="27">
        <v>27492919</v>
      </c>
      <c r="D377" s="27">
        <v>-27500000</v>
      </c>
      <c r="E377" s="27">
        <v>-7081</v>
      </c>
      <c r="F377" s="27">
        <v>-500000</v>
      </c>
      <c r="G377" s="27">
        <v>27492919</v>
      </c>
      <c r="H377" s="27">
        <v>-27500000</v>
      </c>
      <c r="I377" s="27">
        <f t="shared" si="5"/>
        <v>-7081</v>
      </c>
    </row>
    <row r="378" spans="1:9" ht="23.1" customHeight="1">
      <c r="A378" s="25" t="s">
        <v>605</v>
      </c>
      <c r="B378" s="27">
        <v>-1000000</v>
      </c>
      <c r="C378" s="27">
        <v>354908588</v>
      </c>
      <c r="D378" s="27">
        <v>-355000000</v>
      </c>
      <c r="E378" s="27">
        <v>-91412</v>
      </c>
      <c r="F378" s="27">
        <v>-1000000</v>
      </c>
      <c r="G378" s="27">
        <v>354908588</v>
      </c>
      <c r="H378" s="27">
        <v>-355000000</v>
      </c>
      <c r="I378" s="27">
        <f t="shared" si="5"/>
        <v>-91412</v>
      </c>
    </row>
    <row r="379" spans="1:9" ht="23.1" customHeight="1">
      <c r="A379" s="25" t="s">
        <v>298</v>
      </c>
      <c r="B379" s="27">
        <v>0</v>
      </c>
      <c r="C379" s="27">
        <v>0</v>
      </c>
      <c r="D379" s="27">
        <v>0</v>
      </c>
      <c r="E379" s="27">
        <v>0</v>
      </c>
      <c r="F379" s="27">
        <v>130001</v>
      </c>
      <c r="G379" s="27">
        <v>896876409106</v>
      </c>
      <c r="H379" s="27">
        <v>-799760544886</v>
      </c>
      <c r="I379" s="27">
        <f t="shared" si="5"/>
        <v>97115864220</v>
      </c>
    </row>
    <row r="380" spans="1:9" ht="23.1" customHeight="1" thickBot="1">
      <c r="A380" s="25" t="s">
        <v>55</v>
      </c>
      <c r="B380" s="27"/>
      <c r="C380" s="34">
        <f>SUM(C7:C379)</f>
        <v>2481744936840</v>
      </c>
      <c r="D380" s="34">
        <f>SUM(D7:D379)</f>
        <v>-1966639077986</v>
      </c>
      <c r="E380" s="34">
        <f>SUM(E7:E379)</f>
        <v>515105858854</v>
      </c>
      <c r="F380" s="27"/>
      <c r="G380" s="34">
        <f>SUM(G7:G379)</f>
        <v>21362710684112</v>
      </c>
      <c r="H380" s="34">
        <f>SUM(H7:H379)</f>
        <v>-20537268522576</v>
      </c>
      <c r="I380" s="34">
        <f>SUM(I7:I379)</f>
        <v>825442161536</v>
      </c>
    </row>
    <row r="381" spans="1:9" ht="23.1" customHeight="1" thickTop="1">
      <c r="A381" s="25" t="s">
        <v>56</v>
      </c>
      <c r="B381" s="75"/>
      <c r="C381" s="58"/>
      <c r="D381" s="58"/>
      <c r="E381" s="58"/>
      <c r="F381" s="75"/>
      <c r="G381" s="58"/>
      <c r="H381" s="58"/>
      <c r="I381" s="58"/>
    </row>
    <row r="382" spans="1:9">
      <c r="E382" s="92"/>
      <c r="I382" s="92"/>
    </row>
    <row r="383" spans="1:9">
      <c r="E383" s="96"/>
      <c r="I383" s="92"/>
    </row>
    <row r="384" spans="1:9">
      <c r="E384" s="92"/>
      <c r="I384" s="92"/>
    </row>
    <row r="385" spans="5:9">
      <c r="E385" s="92"/>
      <c r="I385" s="92"/>
    </row>
    <row r="386" spans="5:9">
      <c r="E386" s="92"/>
      <c r="I386" s="92"/>
    </row>
    <row r="387" spans="5:9">
      <c r="E387" s="97"/>
      <c r="I387" s="97"/>
    </row>
  </sheetData>
  <mergeCells count="29">
    <mergeCell ref="B332:E332"/>
    <mergeCell ref="F332:I332"/>
    <mergeCell ref="B365:E365"/>
    <mergeCell ref="F365:I365"/>
    <mergeCell ref="B233:E233"/>
    <mergeCell ref="F233:I233"/>
    <mergeCell ref="B266:E266"/>
    <mergeCell ref="F266:I266"/>
    <mergeCell ref="B299:E299"/>
    <mergeCell ref="F299:I299"/>
    <mergeCell ref="B134:E134"/>
    <mergeCell ref="F134:I134"/>
    <mergeCell ref="B167:E167"/>
    <mergeCell ref="F167:I167"/>
    <mergeCell ref="B200:E200"/>
    <mergeCell ref="F200:I200"/>
    <mergeCell ref="B35:E35"/>
    <mergeCell ref="F35:I35"/>
    <mergeCell ref="B68:E68"/>
    <mergeCell ref="F68:I68"/>
    <mergeCell ref="B101:E101"/>
    <mergeCell ref="F101:I101"/>
    <mergeCell ref="A1:I1"/>
    <mergeCell ref="A2:I2"/>
    <mergeCell ref="A3:I3"/>
    <mergeCell ref="B5:E5"/>
    <mergeCell ref="F5:I5"/>
    <mergeCell ref="A4:E4"/>
    <mergeCell ref="F4:I4"/>
  </mergeCells>
  <pageMargins left="0.7" right="0.7" top="0.75" bottom="0.75" header="0.3" footer="0.3"/>
  <pageSetup paperSize="9" scale="65" orientation="landscape" horizontalDpi="4294967295" verticalDpi="4294967295" r:id="rId1"/>
  <headerFooter differentOddEven="1" differentFirst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I234"/>
  <sheetViews>
    <sheetView rightToLeft="1" view="pageBreakPreview" topLeftCell="A210" zoomScaleNormal="100" zoomScaleSheetLayoutView="100" workbookViewId="0">
      <selection activeCell="J222" sqref="J222:J228"/>
    </sheetView>
  </sheetViews>
  <sheetFormatPr defaultColWidth="9" defaultRowHeight="18.75"/>
  <cols>
    <col min="1" max="1" width="35.25" style="50" bestFit="1" customWidth="1"/>
    <col min="2" max="2" width="12.625" style="50" bestFit="1" customWidth="1"/>
    <col min="3" max="3" width="16.75" style="50" bestFit="1" customWidth="1"/>
    <col min="4" max="4" width="17.75" style="50" bestFit="1" customWidth="1"/>
    <col min="5" max="5" width="20.625" style="50" bestFit="1" customWidth="1"/>
    <col min="6" max="6" width="12.625" style="50" bestFit="1" customWidth="1"/>
    <col min="7" max="7" width="16.75" style="50" bestFit="1" customWidth="1"/>
    <col min="8" max="8" width="17.375" style="50" bestFit="1" customWidth="1"/>
    <col min="9" max="9" width="20.625" style="50" bestFit="1" customWidth="1"/>
    <col min="10" max="10" width="13.375" style="51" bestFit="1" customWidth="1"/>
    <col min="11" max="16384" width="9" style="51"/>
  </cols>
  <sheetData>
    <row r="1" spans="1:9" ht="21">
      <c r="A1" s="148" t="s">
        <v>0</v>
      </c>
      <c r="B1" s="148"/>
      <c r="C1" s="148"/>
      <c r="D1" s="148"/>
      <c r="E1" s="148"/>
      <c r="F1" s="148"/>
      <c r="G1" s="148"/>
      <c r="H1" s="148"/>
      <c r="I1" s="148"/>
    </row>
    <row r="2" spans="1:9" ht="21">
      <c r="A2" s="148" t="s">
        <v>219</v>
      </c>
      <c r="B2" s="148"/>
      <c r="C2" s="148"/>
      <c r="D2" s="148"/>
      <c r="E2" s="148"/>
      <c r="F2" s="148"/>
      <c r="G2" s="148"/>
      <c r="H2" s="148"/>
      <c r="I2" s="148"/>
    </row>
    <row r="3" spans="1:9" ht="21">
      <c r="A3" s="148" t="s">
        <v>220</v>
      </c>
      <c r="B3" s="148"/>
      <c r="C3" s="148"/>
      <c r="D3" s="148"/>
      <c r="E3" s="148"/>
      <c r="F3" s="148"/>
      <c r="G3" s="148"/>
      <c r="H3" s="148"/>
      <c r="I3" s="148"/>
    </row>
    <row r="4" spans="1:9">
      <c r="A4" s="150" t="s">
        <v>299</v>
      </c>
      <c r="B4" s="150"/>
      <c r="C4" s="150"/>
      <c r="D4" s="150"/>
    </row>
    <row r="5" spans="1:9" ht="16.5" customHeight="1">
      <c r="B5" s="140" t="s">
        <v>236</v>
      </c>
      <c r="C5" s="140"/>
      <c r="D5" s="140"/>
      <c r="E5" s="140"/>
      <c r="F5" s="161" t="s">
        <v>237</v>
      </c>
      <c r="G5" s="161"/>
      <c r="H5" s="161"/>
      <c r="I5" s="161"/>
    </row>
    <row r="6" spans="1:9">
      <c r="A6" s="115" t="s">
        <v>222</v>
      </c>
      <c r="B6" s="115" t="s">
        <v>11</v>
      </c>
      <c r="C6" s="115" t="s">
        <v>13</v>
      </c>
      <c r="D6" s="115" t="s">
        <v>276</v>
      </c>
      <c r="E6" s="116" t="s">
        <v>300</v>
      </c>
      <c r="F6" s="115" t="s">
        <v>11</v>
      </c>
      <c r="G6" s="115" t="s">
        <v>13</v>
      </c>
      <c r="H6" s="115" t="s">
        <v>276</v>
      </c>
      <c r="I6" s="116" t="s">
        <v>300</v>
      </c>
    </row>
    <row r="7" spans="1:9" ht="23.1" customHeight="1">
      <c r="A7" s="25" t="s">
        <v>52</v>
      </c>
      <c r="B7" s="27">
        <v>58137852</v>
      </c>
      <c r="C7" s="27">
        <v>157251846379</v>
      </c>
      <c r="D7" s="27">
        <v>-171939639751</v>
      </c>
      <c r="E7" s="27">
        <v>-14687793372</v>
      </c>
      <c r="F7" s="27">
        <v>58137852</v>
      </c>
      <c r="G7" s="27">
        <v>157251846379</v>
      </c>
      <c r="H7" s="27">
        <v>-140799558571</v>
      </c>
      <c r="I7" s="27">
        <v>16452287808</v>
      </c>
    </row>
    <row r="8" spans="1:9" ht="23.1" customHeight="1">
      <c r="A8" s="25" t="s">
        <v>27</v>
      </c>
      <c r="B8" s="27">
        <v>93215955</v>
      </c>
      <c r="C8" s="27">
        <v>158450857319</v>
      </c>
      <c r="D8" s="27">
        <v>-168498279478</v>
      </c>
      <c r="E8" s="27">
        <v>-10047422159</v>
      </c>
      <c r="F8" s="27">
        <v>93215955</v>
      </c>
      <c r="G8" s="27">
        <v>158450857319</v>
      </c>
      <c r="H8" s="27">
        <v>-167976801251</v>
      </c>
      <c r="I8" s="27">
        <v>-9525943932</v>
      </c>
    </row>
    <row r="9" spans="1:9" ht="23.1" customHeight="1">
      <c r="A9" s="25" t="s">
        <v>28</v>
      </c>
      <c r="B9" s="27">
        <v>8084537</v>
      </c>
      <c r="C9" s="27">
        <v>39137433608</v>
      </c>
      <c r="D9" s="27">
        <v>-38386377424</v>
      </c>
      <c r="E9" s="27">
        <v>751056184</v>
      </c>
      <c r="F9" s="27">
        <v>8084537</v>
      </c>
      <c r="G9" s="27">
        <v>39137433608</v>
      </c>
      <c r="H9" s="27">
        <v>-31994207045</v>
      </c>
      <c r="I9" s="27">
        <v>7143226563</v>
      </c>
    </row>
    <row r="10" spans="1:9" ht="23.1" customHeight="1">
      <c r="A10" s="25" t="s">
        <v>30</v>
      </c>
      <c r="B10" s="27">
        <v>615668695</v>
      </c>
      <c r="C10" s="27">
        <v>2069190481446</v>
      </c>
      <c r="D10" s="27">
        <v>-2321261485911</v>
      </c>
      <c r="E10" s="27">
        <v>-252071004465</v>
      </c>
      <c r="F10" s="27">
        <v>615668695</v>
      </c>
      <c r="G10" s="27">
        <v>2069190481446</v>
      </c>
      <c r="H10" s="27">
        <v>-1717171596898</v>
      </c>
      <c r="I10" s="27">
        <v>352018884548</v>
      </c>
    </row>
    <row r="11" spans="1:9" ht="23.1" customHeight="1">
      <c r="A11" s="25" t="s">
        <v>37</v>
      </c>
      <c r="B11" s="27">
        <v>115597</v>
      </c>
      <c r="C11" s="27">
        <v>237287496</v>
      </c>
      <c r="D11" s="27">
        <v>-275782080</v>
      </c>
      <c r="E11" s="27">
        <v>-38494584</v>
      </c>
      <c r="F11" s="27">
        <v>115597</v>
      </c>
      <c r="G11" s="27">
        <v>237287496</v>
      </c>
      <c r="H11" s="27">
        <v>-189370360</v>
      </c>
      <c r="I11" s="27">
        <v>47917136</v>
      </c>
    </row>
    <row r="12" spans="1:9" ht="23.1" customHeight="1">
      <c r="A12" s="25" t="s">
        <v>44</v>
      </c>
      <c r="B12" s="27">
        <v>76242000</v>
      </c>
      <c r="C12" s="27">
        <v>409257144541</v>
      </c>
      <c r="D12" s="27">
        <v>-431235768973</v>
      </c>
      <c r="E12" s="27">
        <v>-21978624432</v>
      </c>
      <c r="F12" s="27">
        <v>76242000</v>
      </c>
      <c r="G12" s="27">
        <v>409257144541</v>
      </c>
      <c r="H12" s="27">
        <v>-379467183800</v>
      </c>
      <c r="I12" s="27">
        <v>29789960741</v>
      </c>
    </row>
    <row r="13" spans="1:9" ht="23.1" customHeight="1">
      <c r="A13" s="25" t="s">
        <v>45</v>
      </c>
      <c r="B13" s="27">
        <v>6225840</v>
      </c>
      <c r="C13" s="27">
        <v>46725411707</v>
      </c>
      <c r="D13" s="27">
        <v>-51305120932</v>
      </c>
      <c r="E13" s="27">
        <v>-4579709225</v>
      </c>
      <c r="F13" s="27">
        <v>6225840</v>
      </c>
      <c r="G13" s="27">
        <v>46725411707</v>
      </c>
      <c r="H13" s="27">
        <v>-42016393973</v>
      </c>
      <c r="I13" s="27">
        <v>4709017734</v>
      </c>
    </row>
    <row r="14" spans="1:9" ht="23.1" customHeight="1">
      <c r="A14" s="25" t="s">
        <v>46</v>
      </c>
      <c r="B14" s="27">
        <v>217452000</v>
      </c>
      <c r="C14" s="27">
        <v>661876287760</v>
      </c>
      <c r="D14" s="27">
        <v>-806947240955</v>
      </c>
      <c r="E14" s="27">
        <v>-145070953195</v>
      </c>
      <c r="F14" s="27">
        <v>217452000</v>
      </c>
      <c r="G14" s="27">
        <v>661876287760</v>
      </c>
      <c r="H14" s="27">
        <v>-523971233474</v>
      </c>
      <c r="I14" s="27">
        <v>137905054286</v>
      </c>
    </row>
    <row r="15" spans="1:9" ht="23.1" customHeight="1">
      <c r="A15" s="25" t="s">
        <v>48</v>
      </c>
      <c r="B15" s="27">
        <v>285750</v>
      </c>
      <c r="C15" s="27">
        <v>14855803889</v>
      </c>
      <c r="D15" s="27">
        <v>-14654064020</v>
      </c>
      <c r="E15" s="27">
        <v>201739869</v>
      </c>
      <c r="F15" s="27">
        <v>285750</v>
      </c>
      <c r="G15" s="27">
        <v>14855803889</v>
      </c>
      <c r="H15" s="27">
        <v>-12302260815</v>
      </c>
      <c r="I15" s="27">
        <v>2553543074</v>
      </c>
    </row>
    <row r="16" spans="1:9" ht="23.1" customHeight="1">
      <c r="A16" s="25" t="s">
        <v>51</v>
      </c>
      <c r="B16" s="27">
        <v>33522</v>
      </c>
      <c r="C16" s="27">
        <v>4640164268</v>
      </c>
      <c r="D16" s="27">
        <v>-4640164268</v>
      </c>
      <c r="E16" s="27">
        <v>0</v>
      </c>
      <c r="F16" s="27">
        <v>33522</v>
      </c>
      <c r="G16" s="27">
        <v>4640164268</v>
      </c>
      <c r="H16" s="27">
        <v>-3632157311</v>
      </c>
      <c r="I16" s="27">
        <v>1008006957</v>
      </c>
    </row>
    <row r="17" spans="1:9" ht="23.1" customHeight="1">
      <c r="A17" s="25" t="s">
        <v>53</v>
      </c>
      <c r="B17" s="27">
        <v>311000</v>
      </c>
      <c r="C17" s="27">
        <v>2581398744</v>
      </c>
      <c r="D17" s="27">
        <v>-4048844085</v>
      </c>
      <c r="E17" s="27">
        <v>-1467445341</v>
      </c>
      <c r="F17" s="27">
        <v>311000</v>
      </c>
      <c r="G17" s="27">
        <v>2581398744</v>
      </c>
      <c r="H17" s="27">
        <v>-1903321247</v>
      </c>
      <c r="I17" s="27">
        <v>678077497</v>
      </c>
    </row>
    <row r="18" spans="1:9" ht="23.1" customHeight="1">
      <c r="A18" s="25" t="s">
        <v>50</v>
      </c>
      <c r="B18" s="27">
        <v>26600000</v>
      </c>
      <c r="C18" s="27">
        <v>108014467050</v>
      </c>
      <c r="D18" s="27">
        <v>-115345784404</v>
      </c>
      <c r="E18" s="27">
        <v>-7331317354</v>
      </c>
      <c r="F18" s="27">
        <v>26600000</v>
      </c>
      <c r="G18" s="27">
        <v>108014467050</v>
      </c>
      <c r="H18" s="27">
        <v>-116742805199</v>
      </c>
      <c r="I18" s="27">
        <v>-8728338149</v>
      </c>
    </row>
    <row r="19" spans="1:9" ht="23.1" customHeight="1">
      <c r="A19" s="25" t="s">
        <v>24</v>
      </c>
      <c r="B19" s="27">
        <v>1000</v>
      </c>
      <c r="C19" s="27">
        <v>12992235</v>
      </c>
      <c r="D19" s="27">
        <v>-1332560499</v>
      </c>
      <c r="E19" s="27">
        <v>-1319568264</v>
      </c>
      <c r="F19" s="27">
        <v>1000</v>
      </c>
      <c r="G19" s="27">
        <v>12992235</v>
      </c>
      <c r="H19" s="27">
        <v>-6018460</v>
      </c>
      <c r="I19" s="27">
        <v>6973775</v>
      </c>
    </row>
    <row r="20" spans="1:9" ht="23.1" customHeight="1">
      <c r="A20" s="25" t="s">
        <v>34</v>
      </c>
      <c r="B20" s="27">
        <v>21000000</v>
      </c>
      <c r="C20" s="27">
        <v>58220514450</v>
      </c>
      <c r="D20" s="27">
        <v>-61080396300</v>
      </c>
      <c r="E20" s="27">
        <v>-2859881850</v>
      </c>
      <c r="F20" s="27">
        <v>21000000</v>
      </c>
      <c r="G20" s="27">
        <v>58220514450</v>
      </c>
      <c r="H20" s="27">
        <v>-75482654240</v>
      </c>
      <c r="I20" s="27">
        <v>-17262139790</v>
      </c>
    </row>
    <row r="21" spans="1:9" ht="23.1" customHeight="1">
      <c r="A21" s="25" t="s">
        <v>40</v>
      </c>
      <c r="B21" s="27">
        <v>6800000</v>
      </c>
      <c r="C21" s="27">
        <v>40489644600</v>
      </c>
      <c r="D21" s="27">
        <v>-39936590605</v>
      </c>
      <c r="E21" s="27">
        <v>553053995</v>
      </c>
      <c r="F21" s="27">
        <v>6800000</v>
      </c>
      <c r="G21" s="27">
        <v>40489644600</v>
      </c>
      <c r="H21" s="27">
        <v>-41448927233</v>
      </c>
      <c r="I21" s="27">
        <v>-959282633</v>
      </c>
    </row>
    <row r="22" spans="1:9" ht="23.1" customHeight="1">
      <c r="A22" s="25" t="s">
        <v>29</v>
      </c>
      <c r="B22" s="27">
        <v>909291307</v>
      </c>
      <c r="C22" s="27">
        <v>406746460680</v>
      </c>
      <c r="D22" s="27">
        <v>-460412186043</v>
      </c>
      <c r="E22" s="27">
        <v>-53665725363</v>
      </c>
      <c r="F22" s="27">
        <v>909291307</v>
      </c>
      <c r="G22" s="27">
        <v>406746460680</v>
      </c>
      <c r="H22" s="27">
        <v>-427032990811</v>
      </c>
      <c r="I22" s="27">
        <v>-20286530131</v>
      </c>
    </row>
    <row r="23" spans="1:9" ht="23.1" customHeight="1">
      <c r="A23" s="25" t="s">
        <v>22</v>
      </c>
      <c r="B23" s="27">
        <v>1549928310</v>
      </c>
      <c r="C23" s="27">
        <v>944473228303</v>
      </c>
      <c r="D23" s="27">
        <v>-944114765548</v>
      </c>
      <c r="E23" s="27">
        <v>358462755</v>
      </c>
      <c r="F23" s="27">
        <v>1549928310</v>
      </c>
      <c r="G23" s="27">
        <v>944473228303</v>
      </c>
      <c r="H23" s="27">
        <v>-948358721877</v>
      </c>
      <c r="I23" s="27">
        <v>-3885493574</v>
      </c>
    </row>
    <row r="24" spans="1:9" ht="23.1" customHeight="1">
      <c r="A24" s="25" t="s">
        <v>25</v>
      </c>
      <c r="B24" s="27">
        <v>16648504</v>
      </c>
      <c r="C24" s="27">
        <v>30914364012</v>
      </c>
      <c r="D24" s="27">
        <v>-32602452091</v>
      </c>
      <c r="E24" s="27">
        <v>-1688088079</v>
      </c>
      <c r="F24" s="27">
        <v>16648504</v>
      </c>
      <c r="G24" s="27">
        <v>30914364012</v>
      </c>
      <c r="H24" s="27">
        <v>-23504618958</v>
      </c>
      <c r="I24" s="27">
        <v>7409745054</v>
      </c>
    </row>
    <row r="25" spans="1:9" ht="23.1" customHeight="1">
      <c r="A25" s="25" t="s">
        <v>31</v>
      </c>
      <c r="B25" s="27">
        <v>3500000</v>
      </c>
      <c r="C25" s="27">
        <v>9546856200</v>
      </c>
      <c r="D25" s="27">
        <v>-7822596474</v>
      </c>
      <c r="E25" s="27">
        <v>1724259726</v>
      </c>
      <c r="F25" s="27">
        <v>3500000</v>
      </c>
      <c r="G25" s="27">
        <v>9546856200</v>
      </c>
      <c r="H25" s="27">
        <v>-7822596474</v>
      </c>
      <c r="I25" s="27">
        <v>1724259726</v>
      </c>
    </row>
    <row r="26" spans="1:9" ht="23.1" customHeight="1">
      <c r="A26" s="25" t="s">
        <v>43</v>
      </c>
      <c r="B26" s="27">
        <v>0</v>
      </c>
      <c r="C26" s="27">
        <v>0</v>
      </c>
      <c r="D26" s="27">
        <v>-2281177</v>
      </c>
      <c r="E26" s="27">
        <v>-2281177</v>
      </c>
      <c r="F26" s="27">
        <v>0</v>
      </c>
      <c r="G26" s="27">
        <v>0</v>
      </c>
      <c r="H26" s="27">
        <v>0</v>
      </c>
      <c r="I26" s="27">
        <v>0</v>
      </c>
    </row>
    <row r="27" spans="1:9" ht="23.1" customHeight="1">
      <c r="A27" s="25" t="s">
        <v>42</v>
      </c>
      <c r="B27" s="27">
        <v>8754181</v>
      </c>
      <c r="C27" s="27">
        <v>12618035758</v>
      </c>
      <c r="D27" s="27">
        <v>-14401964949</v>
      </c>
      <c r="E27" s="27">
        <v>-1783929191</v>
      </c>
      <c r="F27" s="27">
        <v>8754181</v>
      </c>
      <c r="G27" s="27">
        <v>12618035758</v>
      </c>
      <c r="H27" s="27">
        <v>-12728232611</v>
      </c>
      <c r="I27" s="27">
        <v>-110196853</v>
      </c>
    </row>
    <row r="28" spans="1:9" ht="23.1" customHeight="1">
      <c r="A28" s="25" t="s">
        <v>33</v>
      </c>
      <c r="B28" s="27">
        <v>134251625</v>
      </c>
      <c r="C28" s="27">
        <v>624559234253</v>
      </c>
      <c r="D28" s="27">
        <v>-648714196092</v>
      </c>
      <c r="E28" s="27">
        <v>-24154961839</v>
      </c>
      <c r="F28" s="27">
        <v>134251625</v>
      </c>
      <c r="G28" s="27">
        <v>624559234253</v>
      </c>
      <c r="H28" s="27">
        <v>-737026666332</v>
      </c>
      <c r="I28" s="27">
        <v>-112467432079</v>
      </c>
    </row>
    <row r="29" spans="1:9" ht="23.1" customHeight="1">
      <c r="A29" s="25" t="s">
        <v>32</v>
      </c>
      <c r="B29" s="27">
        <v>574705397</v>
      </c>
      <c r="C29" s="27">
        <v>741529098057</v>
      </c>
      <c r="D29" s="27">
        <v>-774725057924</v>
      </c>
      <c r="E29" s="27">
        <v>-33195959867</v>
      </c>
      <c r="F29" s="27">
        <v>574705397</v>
      </c>
      <c r="G29" s="27">
        <v>741529098057</v>
      </c>
      <c r="H29" s="27">
        <v>-679198567753</v>
      </c>
      <c r="I29" s="27">
        <v>62330530304</v>
      </c>
    </row>
    <row r="30" spans="1:9" ht="23.1" customHeight="1">
      <c r="A30" s="25" t="s">
        <v>39</v>
      </c>
      <c r="B30" s="27">
        <v>1112450</v>
      </c>
      <c r="C30" s="27">
        <v>6800860175</v>
      </c>
      <c r="D30" s="27">
        <v>-7176842689</v>
      </c>
      <c r="E30" s="27">
        <v>-375982514</v>
      </c>
      <c r="F30" s="27">
        <v>1112450</v>
      </c>
      <c r="G30" s="27">
        <v>6800860175</v>
      </c>
      <c r="H30" s="27">
        <v>-6625818386</v>
      </c>
      <c r="I30" s="27">
        <v>175041789</v>
      </c>
    </row>
    <row r="31" spans="1:9" ht="23.1" customHeight="1">
      <c r="A31" s="25" t="s">
        <v>20</v>
      </c>
      <c r="B31" s="27">
        <v>800000</v>
      </c>
      <c r="C31" s="27">
        <v>11968362000</v>
      </c>
      <c r="D31" s="27">
        <v>-16048262860</v>
      </c>
      <c r="E31" s="27">
        <v>-4079900860</v>
      </c>
      <c r="F31" s="27">
        <v>800000</v>
      </c>
      <c r="G31" s="27">
        <v>11968362000</v>
      </c>
      <c r="H31" s="27">
        <v>-11530660340</v>
      </c>
      <c r="I31" s="27">
        <v>437701660</v>
      </c>
    </row>
    <row r="32" spans="1:9" ht="23.1" customHeight="1">
      <c r="A32" s="25" t="s">
        <v>26</v>
      </c>
      <c r="B32" s="27">
        <v>19404297</v>
      </c>
      <c r="C32" s="27">
        <v>82671974385</v>
      </c>
      <c r="D32" s="27">
        <v>-89704861956</v>
      </c>
      <c r="E32" s="27">
        <v>-7032887571</v>
      </c>
      <c r="F32" s="27">
        <v>19404297</v>
      </c>
      <c r="G32" s="27">
        <v>82671974385</v>
      </c>
      <c r="H32" s="27">
        <v>-89616363729</v>
      </c>
      <c r="I32" s="27">
        <v>-6944389344</v>
      </c>
    </row>
    <row r="33" spans="1:9" ht="23.1" customHeight="1" thickBot="1">
      <c r="B33" s="140" t="s">
        <v>236</v>
      </c>
      <c r="C33" s="140"/>
      <c r="D33" s="140"/>
      <c r="E33" s="140"/>
      <c r="F33" s="161" t="s">
        <v>237</v>
      </c>
      <c r="G33" s="161"/>
      <c r="H33" s="161"/>
      <c r="I33" s="161"/>
    </row>
    <row r="34" spans="1:9" ht="23.1" customHeight="1">
      <c r="A34" s="115" t="s">
        <v>222</v>
      </c>
      <c r="B34" s="115" t="s">
        <v>11</v>
      </c>
      <c r="C34" s="115" t="s">
        <v>13</v>
      </c>
      <c r="D34" s="115" t="s">
        <v>276</v>
      </c>
      <c r="E34" s="116" t="s">
        <v>300</v>
      </c>
      <c r="F34" s="115" t="s">
        <v>11</v>
      </c>
      <c r="G34" s="115" t="s">
        <v>13</v>
      </c>
      <c r="H34" s="115" t="s">
        <v>276</v>
      </c>
      <c r="I34" s="116" t="s">
        <v>300</v>
      </c>
    </row>
    <row r="35" spans="1:9" ht="23.1" customHeight="1">
      <c r="A35" s="25" t="s">
        <v>38</v>
      </c>
      <c r="B35" s="27">
        <v>227250</v>
      </c>
      <c r="C35" s="27">
        <v>3352324283</v>
      </c>
      <c r="D35" s="27">
        <v>-4314649176</v>
      </c>
      <c r="E35" s="27">
        <v>-962324893</v>
      </c>
      <c r="F35" s="27">
        <v>227250</v>
      </c>
      <c r="G35" s="27">
        <v>3352324283</v>
      </c>
      <c r="H35" s="27">
        <v>-2148539671</v>
      </c>
      <c r="I35" s="27">
        <v>1203784612</v>
      </c>
    </row>
    <row r="36" spans="1:9" ht="23.1" customHeight="1">
      <c r="A36" s="25" t="s">
        <v>47</v>
      </c>
      <c r="B36" s="27">
        <v>490000</v>
      </c>
      <c r="C36" s="27">
        <v>4505531625</v>
      </c>
      <c r="D36" s="27">
        <v>-3686314127</v>
      </c>
      <c r="E36" s="27">
        <v>819217498</v>
      </c>
      <c r="F36" s="27">
        <v>490000</v>
      </c>
      <c r="G36" s="27">
        <v>4505531625</v>
      </c>
      <c r="H36" s="27">
        <v>-3686314127</v>
      </c>
      <c r="I36" s="27">
        <v>819217498</v>
      </c>
    </row>
    <row r="37" spans="1:9" ht="23.1" customHeight="1">
      <c r="A37" s="25" t="s">
        <v>41</v>
      </c>
      <c r="B37" s="27">
        <v>0</v>
      </c>
      <c r="C37" s="27">
        <v>0</v>
      </c>
      <c r="D37" s="27">
        <v>-6876219425</v>
      </c>
      <c r="E37" s="27">
        <v>-6876219425</v>
      </c>
      <c r="F37" s="27">
        <v>0</v>
      </c>
      <c r="G37" s="27">
        <v>0</v>
      </c>
      <c r="H37" s="27">
        <v>0</v>
      </c>
      <c r="I37" s="27">
        <v>0</v>
      </c>
    </row>
    <row r="38" spans="1:9" ht="23.1" customHeight="1">
      <c r="A38" s="25" t="s">
        <v>21</v>
      </c>
      <c r="B38" s="27">
        <v>151000</v>
      </c>
      <c r="C38" s="27">
        <v>2383612617</v>
      </c>
      <c r="D38" s="27">
        <v>-2593754788</v>
      </c>
      <c r="E38" s="27">
        <v>-210142171</v>
      </c>
      <c r="F38" s="27">
        <v>151000</v>
      </c>
      <c r="G38" s="27">
        <v>2383612617</v>
      </c>
      <c r="H38" s="27">
        <v>-1882009647</v>
      </c>
      <c r="I38" s="27">
        <v>501602970</v>
      </c>
    </row>
    <row r="39" spans="1:9" ht="23.1" customHeight="1">
      <c r="A39" s="25" t="s">
        <v>36</v>
      </c>
      <c r="B39" s="27">
        <v>1800000</v>
      </c>
      <c r="C39" s="27">
        <v>7223363731</v>
      </c>
      <c r="D39" s="27">
        <v>-5928277990</v>
      </c>
      <c r="E39" s="27">
        <v>1295085741</v>
      </c>
      <c r="F39" s="27">
        <v>1800000</v>
      </c>
      <c r="G39" s="27">
        <v>7223363731</v>
      </c>
      <c r="H39" s="27">
        <v>-5928277990</v>
      </c>
      <c r="I39" s="27">
        <v>1295085741</v>
      </c>
    </row>
    <row r="40" spans="1:9" ht="23.1" customHeight="1">
      <c r="A40" s="25" t="s">
        <v>49</v>
      </c>
      <c r="B40" s="27">
        <v>251000</v>
      </c>
      <c r="C40" s="27">
        <v>1938665895</v>
      </c>
      <c r="D40" s="27">
        <v>-3229718905</v>
      </c>
      <c r="E40" s="27">
        <v>-1291053010</v>
      </c>
      <c r="F40" s="27">
        <v>251000</v>
      </c>
      <c r="G40" s="27">
        <v>1938665895</v>
      </c>
      <c r="H40" s="27">
        <v>-1784572296</v>
      </c>
      <c r="I40" s="27">
        <v>154093599</v>
      </c>
    </row>
    <row r="41" spans="1:9" ht="23.1" customHeight="1">
      <c r="A41" s="25" t="s">
        <v>35</v>
      </c>
      <c r="B41" s="27">
        <v>386</v>
      </c>
      <c r="C41" s="27">
        <v>1155335</v>
      </c>
      <c r="D41" s="27">
        <v>-1065552</v>
      </c>
      <c r="E41" s="27">
        <v>89783</v>
      </c>
      <c r="F41" s="27">
        <v>386</v>
      </c>
      <c r="G41" s="27">
        <v>1155335</v>
      </c>
      <c r="H41" s="27">
        <v>-1065552</v>
      </c>
      <c r="I41" s="27">
        <v>89783</v>
      </c>
    </row>
    <row r="42" spans="1:9" ht="23.1" customHeight="1">
      <c r="A42" s="25" t="s">
        <v>23</v>
      </c>
      <c r="B42" s="27">
        <v>123</v>
      </c>
      <c r="C42" s="27">
        <v>2180045</v>
      </c>
      <c r="D42" s="27">
        <v>-1662161</v>
      </c>
      <c r="E42" s="27">
        <v>517884</v>
      </c>
      <c r="F42" s="27">
        <v>123</v>
      </c>
      <c r="G42" s="27">
        <v>2180045</v>
      </c>
      <c r="H42" s="27">
        <v>-1662161</v>
      </c>
      <c r="I42" s="27">
        <v>517884</v>
      </c>
    </row>
    <row r="43" spans="1:9" ht="23.1" customHeight="1">
      <c r="A43" s="25" t="s">
        <v>78</v>
      </c>
      <c r="B43" s="27">
        <v>200000</v>
      </c>
      <c r="C43" s="27">
        <v>199963750000</v>
      </c>
      <c r="D43" s="27">
        <v>-199963750000</v>
      </c>
      <c r="E43" s="27">
        <v>0</v>
      </c>
      <c r="F43" s="27">
        <v>200000</v>
      </c>
      <c r="G43" s="27">
        <v>199963750000</v>
      </c>
      <c r="H43" s="27">
        <v>-200031250000</v>
      </c>
      <c r="I43" s="27">
        <v>-67500000</v>
      </c>
    </row>
    <row r="44" spans="1:9" ht="23.1" customHeight="1">
      <c r="A44" s="25" t="s">
        <v>82</v>
      </c>
      <c r="B44" s="27">
        <v>550000</v>
      </c>
      <c r="C44" s="27">
        <v>549900312500</v>
      </c>
      <c r="D44" s="27">
        <v>-549900312500</v>
      </c>
      <c r="E44" s="27">
        <v>0</v>
      </c>
      <c r="F44" s="27">
        <v>550000</v>
      </c>
      <c r="G44" s="27">
        <v>549900312500</v>
      </c>
      <c r="H44" s="27">
        <v>-550048812500</v>
      </c>
      <c r="I44" s="27">
        <v>-148500000</v>
      </c>
    </row>
    <row r="45" spans="1:9" ht="23.1" customHeight="1">
      <c r="A45" s="25" t="s">
        <v>85</v>
      </c>
      <c r="B45" s="27">
        <v>1850000</v>
      </c>
      <c r="C45" s="27">
        <v>1849664687500</v>
      </c>
      <c r="D45" s="27">
        <v>-1849884062500</v>
      </c>
      <c r="E45" s="27">
        <v>-219375000</v>
      </c>
      <c r="F45" s="27">
        <v>1850000</v>
      </c>
      <c r="G45" s="27">
        <v>1849664687500</v>
      </c>
      <c r="H45" s="27">
        <v>-1850021812500</v>
      </c>
      <c r="I45" s="27">
        <v>-357125000</v>
      </c>
    </row>
    <row r="46" spans="1:9" ht="23.1" customHeight="1">
      <c r="A46" s="25" t="s">
        <v>94</v>
      </c>
      <c r="B46" s="27">
        <v>239000</v>
      </c>
      <c r="C46" s="27">
        <v>238956681250</v>
      </c>
      <c r="D46" s="27">
        <v>-238956681250</v>
      </c>
      <c r="E46" s="27">
        <v>0</v>
      </c>
      <c r="F46" s="27">
        <v>239000</v>
      </c>
      <c r="G46" s="27">
        <v>238956681250</v>
      </c>
      <c r="H46" s="27">
        <v>-239039007922</v>
      </c>
      <c r="I46" s="27">
        <v>-82326672</v>
      </c>
    </row>
    <row r="47" spans="1:9" ht="23.1" customHeight="1">
      <c r="A47" s="25" t="s">
        <v>103</v>
      </c>
      <c r="B47" s="27">
        <v>2200000</v>
      </c>
      <c r="C47" s="27">
        <v>2199601250000</v>
      </c>
      <c r="D47" s="27">
        <v>-2196393135686</v>
      </c>
      <c r="E47" s="27">
        <v>3208114314</v>
      </c>
      <c r="F47" s="27">
        <v>2200000</v>
      </c>
      <c r="G47" s="27">
        <v>2199601250000</v>
      </c>
      <c r="H47" s="27">
        <v>-2196393135686</v>
      </c>
      <c r="I47" s="27">
        <v>3208114314</v>
      </c>
    </row>
    <row r="48" spans="1:9" ht="23.1" customHeight="1">
      <c r="A48" s="25" t="s">
        <v>110</v>
      </c>
      <c r="B48" s="27">
        <v>111000</v>
      </c>
      <c r="C48" s="27">
        <v>110979881250</v>
      </c>
      <c r="D48" s="27">
        <v>-110979881250</v>
      </c>
      <c r="E48" s="27">
        <v>0</v>
      </c>
      <c r="F48" s="27">
        <v>111000</v>
      </c>
      <c r="G48" s="27">
        <v>110979881250</v>
      </c>
      <c r="H48" s="27">
        <v>-110990256012</v>
      </c>
      <c r="I48" s="27">
        <v>-10374762</v>
      </c>
    </row>
    <row r="49" spans="1:9" ht="23.1" customHeight="1">
      <c r="A49" s="25" t="s">
        <v>113</v>
      </c>
      <c r="B49" s="27">
        <v>1000000</v>
      </c>
      <c r="C49" s="27">
        <v>999818750000</v>
      </c>
      <c r="D49" s="27">
        <v>-994819656250</v>
      </c>
      <c r="E49" s="27">
        <v>4999093750</v>
      </c>
      <c r="F49" s="27">
        <v>1000000</v>
      </c>
      <c r="G49" s="27">
        <v>999818750000</v>
      </c>
      <c r="H49" s="27">
        <v>-1000000000000</v>
      </c>
      <c r="I49" s="27">
        <v>-181250000</v>
      </c>
    </row>
    <row r="50" spans="1:9" ht="23.1" customHeight="1">
      <c r="A50" s="25" t="s">
        <v>378</v>
      </c>
      <c r="B50" s="27">
        <v>0</v>
      </c>
      <c r="C50" s="27">
        <v>0</v>
      </c>
      <c r="D50" s="27">
        <v>-16509570389</v>
      </c>
      <c r="E50" s="27">
        <v>-16509570389</v>
      </c>
      <c r="F50" s="27">
        <v>0</v>
      </c>
      <c r="G50" s="27">
        <v>0</v>
      </c>
      <c r="H50" s="27">
        <v>0</v>
      </c>
      <c r="I50" s="27">
        <v>0</v>
      </c>
    </row>
    <row r="51" spans="1:9" ht="23.1" customHeight="1">
      <c r="A51" s="25" t="s">
        <v>379</v>
      </c>
      <c r="B51" s="27">
        <v>0</v>
      </c>
      <c r="C51" s="27">
        <v>0</v>
      </c>
      <c r="D51" s="27">
        <v>13362057036</v>
      </c>
      <c r="E51" s="27">
        <v>13362057036</v>
      </c>
      <c r="F51" s="27">
        <v>0</v>
      </c>
      <c r="G51" s="27">
        <v>0</v>
      </c>
      <c r="H51" s="27">
        <v>0</v>
      </c>
      <c r="I51" s="27">
        <v>0</v>
      </c>
    </row>
    <row r="52" spans="1:9" ht="23.1" customHeight="1">
      <c r="A52" s="25" t="s">
        <v>416</v>
      </c>
      <c r="B52" s="27">
        <v>0</v>
      </c>
      <c r="C52" s="27">
        <v>0</v>
      </c>
      <c r="D52" s="27">
        <v>-517482050</v>
      </c>
      <c r="E52" s="27">
        <v>-517482050</v>
      </c>
      <c r="F52" s="27">
        <v>0</v>
      </c>
      <c r="G52" s="27">
        <v>0</v>
      </c>
      <c r="H52" s="27">
        <v>0</v>
      </c>
      <c r="I52" s="27">
        <v>0</v>
      </c>
    </row>
    <row r="53" spans="1:9" ht="23.1" customHeight="1">
      <c r="A53" s="25" t="s">
        <v>417</v>
      </c>
      <c r="B53" s="27">
        <v>0</v>
      </c>
      <c r="C53" s="27">
        <v>0</v>
      </c>
      <c r="D53" s="27">
        <v>-101762089</v>
      </c>
      <c r="E53" s="27">
        <v>-101762089</v>
      </c>
      <c r="F53" s="27">
        <v>0</v>
      </c>
      <c r="G53" s="27">
        <v>0</v>
      </c>
      <c r="H53" s="27">
        <v>0</v>
      </c>
      <c r="I53" s="27">
        <v>0</v>
      </c>
    </row>
    <row r="54" spans="1:9" ht="23.1" customHeight="1">
      <c r="A54" s="25" t="s">
        <v>418</v>
      </c>
      <c r="B54" s="27">
        <v>0</v>
      </c>
      <c r="C54" s="27">
        <v>0</v>
      </c>
      <c r="D54" s="27">
        <v>-3419409835</v>
      </c>
      <c r="E54" s="27">
        <v>-3419409835</v>
      </c>
      <c r="F54" s="27">
        <v>0</v>
      </c>
      <c r="G54" s="27">
        <v>0</v>
      </c>
      <c r="H54" s="27">
        <v>0</v>
      </c>
      <c r="I54" s="27">
        <v>0</v>
      </c>
    </row>
    <row r="55" spans="1:9" ht="23.1" customHeight="1">
      <c r="A55" s="25" t="s">
        <v>419</v>
      </c>
      <c r="B55" s="27">
        <v>0</v>
      </c>
      <c r="C55" s="27">
        <v>0</v>
      </c>
      <c r="D55" s="27">
        <v>-2400381168</v>
      </c>
      <c r="E55" s="27">
        <v>-2400381168</v>
      </c>
      <c r="F55" s="27">
        <v>0</v>
      </c>
      <c r="G55" s="27">
        <v>0</v>
      </c>
      <c r="H55" s="27">
        <v>0</v>
      </c>
      <c r="I55" s="27">
        <v>0</v>
      </c>
    </row>
    <row r="56" spans="1:9" ht="23.1" customHeight="1">
      <c r="A56" s="25" t="s">
        <v>433</v>
      </c>
      <c r="B56" s="27">
        <v>0</v>
      </c>
      <c r="C56" s="27">
        <v>0</v>
      </c>
      <c r="D56" s="27">
        <v>424424000</v>
      </c>
      <c r="E56" s="27">
        <v>424424000</v>
      </c>
      <c r="F56" s="27">
        <v>0</v>
      </c>
      <c r="G56" s="27">
        <v>0</v>
      </c>
      <c r="H56" s="27">
        <v>0</v>
      </c>
      <c r="I56" s="27">
        <v>0</v>
      </c>
    </row>
    <row r="57" spans="1:9" ht="23.1" customHeight="1">
      <c r="A57" s="25" t="s">
        <v>434</v>
      </c>
      <c r="B57" s="27">
        <v>0</v>
      </c>
      <c r="C57" s="27">
        <v>0</v>
      </c>
      <c r="D57" s="27">
        <v>1798385000</v>
      </c>
      <c r="E57" s="27">
        <v>1798385000</v>
      </c>
      <c r="F57" s="27">
        <v>0</v>
      </c>
      <c r="G57" s="27">
        <v>0</v>
      </c>
      <c r="H57" s="27">
        <v>0</v>
      </c>
      <c r="I57" s="27">
        <v>0</v>
      </c>
    </row>
    <row r="58" spans="1:9" ht="23.1" customHeight="1">
      <c r="A58" s="25" t="s">
        <v>435</v>
      </c>
      <c r="B58" s="27">
        <v>0</v>
      </c>
      <c r="C58" s="27">
        <v>0</v>
      </c>
      <c r="D58" s="27">
        <v>951707000</v>
      </c>
      <c r="E58" s="27">
        <v>951707000</v>
      </c>
      <c r="F58" s="27">
        <v>0</v>
      </c>
      <c r="G58" s="27">
        <v>0</v>
      </c>
      <c r="H58" s="27">
        <v>0</v>
      </c>
      <c r="I58" s="27">
        <v>0</v>
      </c>
    </row>
    <row r="59" spans="1:9" ht="23.1" customHeight="1">
      <c r="A59" s="25" t="s">
        <v>436</v>
      </c>
      <c r="B59" s="27">
        <v>0</v>
      </c>
      <c r="C59" s="27">
        <v>0</v>
      </c>
      <c r="D59" s="27">
        <v>5940934885</v>
      </c>
      <c r="E59" s="27">
        <v>5940934885</v>
      </c>
      <c r="F59" s="27">
        <v>0</v>
      </c>
      <c r="G59" s="27">
        <v>0</v>
      </c>
      <c r="H59" s="27">
        <v>0</v>
      </c>
      <c r="I59" s="27">
        <v>0</v>
      </c>
    </row>
    <row r="60" spans="1:9" ht="23.1" customHeight="1">
      <c r="A60" s="25" t="s">
        <v>437</v>
      </c>
      <c r="B60" s="27">
        <v>0</v>
      </c>
      <c r="C60" s="27">
        <v>0</v>
      </c>
      <c r="D60" s="27">
        <v>4319258368</v>
      </c>
      <c r="E60" s="27">
        <v>4319258368</v>
      </c>
      <c r="F60" s="27">
        <v>0</v>
      </c>
      <c r="G60" s="27">
        <v>0</v>
      </c>
      <c r="H60" s="27">
        <v>0</v>
      </c>
      <c r="I60" s="27">
        <v>0</v>
      </c>
    </row>
    <row r="61" spans="1:9" ht="23.1" customHeight="1">
      <c r="A61" s="25" t="s">
        <v>438</v>
      </c>
      <c r="B61" s="27">
        <v>0</v>
      </c>
      <c r="C61" s="27">
        <v>0</v>
      </c>
      <c r="D61" s="27">
        <v>6088214572</v>
      </c>
      <c r="E61" s="27">
        <v>6088214572</v>
      </c>
      <c r="F61" s="27">
        <v>0</v>
      </c>
      <c r="G61" s="27">
        <v>0</v>
      </c>
      <c r="H61" s="27">
        <v>0</v>
      </c>
      <c r="I61" s="27">
        <v>0</v>
      </c>
    </row>
    <row r="62" spans="1:9" ht="23.1" customHeight="1">
      <c r="A62" s="25" t="s">
        <v>439</v>
      </c>
      <c r="B62" s="27">
        <v>0</v>
      </c>
      <c r="C62" s="27">
        <v>0</v>
      </c>
      <c r="D62" s="27">
        <v>32298032163</v>
      </c>
      <c r="E62" s="27">
        <v>32298032163</v>
      </c>
      <c r="F62" s="27">
        <v>0</v>
      </c>
      <c r="G62" s="27">
        <v>0</v>
      </c>
      <c r="H62" s="27">
        <v>0</v>
      </c>
      <c r="I62" s="27">
        <v>0</v>
      </c>
    </row>
    <row r="63" spans="1:9" ht="23.1" customHeight="1">
      <c r="A63" s="25" t="s">
        <v>440</v>
      </c>
      <c r="B63" s="27">
        <v>0</v>
      </c>
      <c r="C63" s="27">
        <v>0</v>
      </c>
      <c r="D63" s="27">
        <v>17324164514</v>
      </c>
      <c r="E63" s="27">
        <v>17324164514</v>
      </c>
      <c r="F63" s="27">
        <v>0</v>
      </c>
      <c r="G63" s="27">
        <v>0</v>
      </c>
      <c r="H63" s="27">
        <v>0</v>
      </c>
      <c r="I63" s="27">
        <v>0</v>
      </c>
    </row>
    <row r="64" spans="1:9" ht="23.1" customHeight="1">
      <c r="A64" s="25" t="s">
        <v>441</v>
      </c>
      <c r="B64" s="27">
        <v>0</v>
      </c>
      <c r="C64" s="27">
        <v>0</v>
      </c>
      <c r="D64" s="27">
        <v>-3043191272</v>
      </c>
      <c r="E64" s="27">
        <v>-3043191272</v>
      </c>
      <c r="F64" s="27">
        <v>0</v>
      </c>
      <c r="G64" s="27">
        <v>0</v>
      </c>
      <c r="H64" s="27">
        <v>0</v>
      </c>
      <c r="I64" s="27">
        <v>0</v>
      </c>
    </row>
    <row r="65" spans="1:9" ht="23.1" customHeight="1">
      <c r="A65" s="25" t="s">
        <v>442</v>
      </c>
      <c r="B65" s="27">
        <v>0</v>
      </c>
      <c r="C65" s="27">
        <v>0</v>
      </c>
      <c r="D65" s="27">
        <v>-2836198000</v>
      </c>
      <c r="E65" s="27">
        <v>-2836198000</v>
      </c>
      <c r="F65" s="27">
        <v>0</v>
      </c>
      <c r="G65" s="27">
        <v>0</v>
      </c>
      <c r="H65" s="27">
        <v>0</v>
      </c>
      <c r="I65" s="27">
        <v>0</v>
      </c>
    </row>
    <row r="66" spans="1:9" ht="23.1" customHeight="1" thickBot="1">
      <c r="B66" s="140" t="s">
        <v>236</v>
      </c>
      <c r="C66" s="140"/>
      <c r="D66" s="140"/>
      <c r="E66" s="140"/>
      <c r="F66" s="161" t="s">
        <v>237</v>
      </c>
      <c r="G66" s="161"/>
      <c r="H66" s="161"/>
      <c r="I66" s="161"/>
    </row>
    <row r="67" spans="1:9" ht="23.1" customHeight="1">
      <c r="A67" s="26" t="s">
        <v>222</v>
      </c>
      <c r="B67" s="56" t="s">
        <v>11</v>
      </c>
      <c r="C67" s="56" t="s">
        <v>13</v>
      </c>
      <c r="D67" s="56" t="s">
        <v>276</v>
      </c>
      <c r="E67" s="117" t="s">
        <v>300</v>
      </c>
      <c r="F67" s="56" t="s">
        <v>11</v>
      </c>
      <c r="G67" s="56" t="s">
        <v>13</v>
      </c>
      <c r="H67" s="56" t="s">
        <v>276</v>
      </c>
      <c r="I67" s="117" t="s">
        <v>300</v>
      </c>
    </row>
    <row r="68" spans="1:9" ht="23.1" customHeight="1">
      <c r="A68" s="25" t="s">
        <v>443</v>
      </c>
      <c r="B68" s="27">
        <v>0</v>
      </c>
      <c r="C68" s="27">
        <v>0</v>
      </c>
      <c r="D68" s="27">
        <v>-35236038</v>
      </c>
      <c r="E68" s="27">
        <v>-35236038</v>
      </c>
      <c r="F68" s="27">
        <v>0</v>
      </c>
      <c r="G68" s="27">
        <v>0</v>
      </c>
      <c r="H68" s="27">
        <v>0</v>
      </c>
      <c r="I68" s="27">
        <v>0</v>
      </c>
    </row>
    <row r="69" spans="1:9" ht="23.1" customHeight="1">
      <c r="A69" s="25" t="s">
        <v>445</v>
      </c>
      <c r="B69" s="27">
        <v>0</v>
      </c>
      <c r="C69" s="27">
        <v>0</v>
      </c>
      <c r="D69" s="27">
        <v>83349000</v>
      </c>
      <c r="E69" s="27">
        <v>83349000</v>
      </c>
      <c r="F69" s="27">
        <v>0</v>
      </c>
      <c r="G69" s="27">
        <v>0</v>
      </c>
      <c r="H69" s="27">
        <v>0</v>
      </c>
      <c r="I69" s="27">
        <v>0</v>
      </c>
    </row>
    <row r="70" spans="1:9" ht="23.1" customHeight="1">
      <c r="A70" s="25" t="s">
        <v>446</v>
      </c>
      <c r="B70" s="27">
        <v>0</v>
      </c>
      <c r="C70" s="27">
        <v>0</v>
      </c>
      <c r="D70" s="27">
        <v>3355239000</v>
      </c>
      <c r="E70" s="27">
        <v>3355239000</v>
      </c>
      <c r="F70" s="27">
        <v>0</v>
      </c>
      <c r="G70" s="27">
        <v>0</v>
      </c>
      <c r="H70" s="27">
        <v>0</v>
      </c>
      <c r="I70" s="27">
        <v>0</v>
      </c>
    </row>
    <row r="71" spans="1:9" ht="23.1" customHeight="1">
      <c r="A71" s="25" t="s">
        <v>447</v>
      </c>
      <c r="B71" s="27">
        <v>0</v>
      </c>
      <c r="C71" s="27">
        <v>0</v>
      </c>
      <c r="D71" s="27">
        <v>1752918000</v>
      </c>
      <c r="E71" s="27">
        <v>1752918000</v>
      </c>
      <c r="F71" s="27">
        <v>0</v>
      </c>
      <c r="G71" s="27">
        <v>0</v>
      </c>
      <c r="H71" s="27">
        <v>0</v>
      </c>
      <c r="I71" s="27">
        <v>0</v>
      </c>
    </row>
    <row r="72" spans="1:9" ht="23.1" customHeight="1">
      <c r="A72" s="25" t="s">
        <v>448</v>
      </c>
      <c r="B72" s="27">
        <v>0</v>
      </c>
      <c r="C72" s="27">
        <v>0</v>
      </c>
      <c r="D72" s="27">
        <v>888736000</v>
      </c>
      <c r="E72" s="27">
        <v>888736000</v>
      </c>
      <c r="F72" s="27">
        <v>0</v>
      </c>
      <c r="G72" s="27">
        <v>0</v>
      </c>
      <c r="H72" s="27">
        <v>0</v>
      </c>
      <c r="I72" s="27">
        <v>0</v>
      </c>
    </row>
    <row r="73" spans="1:9" ht="23.1" customHeight="1">
      <c r="A73" s="25" t="s">
        <v>449</v>
      </c>
      <c r="B73" s="27">
        <v>0</v>
      </c>
      <c r="C73" s="27">
        <v>0</v>
      </c>
      <c r="D73" s="27">
        <v>-306400000</v>
      </c>
      <c r="E73" s="27">
        <v>-306400000</v>
      </c>
      <c r="F73" s="27">
        <v>0</v>
      </c>
      <c r="G73" s="27">
        <v>0</v>
      </c>
      <c r="H73" s="27">
        <v>0</v>
      </c>
      <c r="I73" s="27">
        <v>0</v>
      </c>
    </row>
    <row r="74" spans="1:9" ht="23.1" customHeight="1">
      <c r="A74" s="25" t="s">
        <v>450</v>
      </c>
      <c r="B74" s="27">
        <v>0</v>
      </c>
      <c r="C74" s="27">
        <v>0</v>
      </c>
      <c r="D74" s="27">
        <v>-11503582000</v>
      </c>
      <c r="E74" s="27">
        <v>-11503582000</v>
      </c>
      <c r="F74" s="27">
        <v>0</v>
      </c>
      <c r="G74" s="27">
        <v>0</v>
      </c>
      <c r="H74" s="27">
        <v>0</v>
      </c>
      <c r="I74" s="27">
        <v>0</v>
      </c>
    </row>
    <row r="75" spans="1:9" ht="23.1" customHeight="1">
      <c r="A75" s="25" t="s">
        <v>451</v>
      </c>
      <c r="B75" s="27">
        <v>0</v>
      </c>
      <c r="C75" s="27">
        <v>0</v>
      </c>
      <c r="D75" s="27">
        <v>-6795366000</v>
      </c>
      <c r="E75" s="27">
        <v>-6795366000</v>
      </c>
      <c r="F75" s="27">
        <v>0</v>
      </c>
      <c r="G75" s="27">
        <v>0</v>
      </c>
      <c r="H75" s="27">
        <v>0</v>
      </c>
      <c r="I75" s="27">
        <v>0</v>
      </c>
    </row>
    <row r="76" spans="1:9" ht="23.1" customHeight="1">
      <c r="A76" s="25" t="s">
        <v>452</v>
      </c>
      <c r="B76" s="27">
        <v>0</v>
      </c>
      <c r="C76" s="27">
        <v>0</v>
      </c>
      <c r="D76" s="27">
        <v>-3789711000</v>
      </c>
      <c r="E76" s="27">
        <v>-3789711000</v>
      </c>
      <c r="F76" s="27">
        <v>0</v>
      </c>
      <c r="G76" s="27">
        <v>0</v>
      </c>
      <c r="H76" s="27">
        <v>0</v>
      </c>
      <c r="I76" s="27">
        <v>0</v>
      </c>
    </row>
    <row r="77" spans="1:9" ht="23.1" customHeight="1">
      <c r="A77" s="25" t="s">
        <v>453</v>
      </c>
      <c r="B77" s="27">
        <v>0</v>
      </c>
      <c r="C77" s="27">
        <v>0</v>
      </c>
      <c r="D77" s="27">
        <v>-970433000</v>
      </c>
      <c r="E77" s="27">
        <v>-970433000</v>
      </c>
      <c r="F77" s="27">
        <v>0</v>
      </c>
      <c r="G77" s="27">
        <v>0</v>
      </c>
      <c r="H77" s="27">
        <v>0</v>
      </c>
      <c r="I77" s="27">
        <v>0</v>
      </c>
    </row>
    <row r="78" spans="1:9" ht="23.1" customHeight="1">
      <c r="A78" s="25" t="s">
        <v>464</v>
      </c>
      <c r="B78" s="27">
        <v>0</v>
      </c>
      <c r="C78" s="27">
        <v>0</v>
      </c>
      <c r="D78" s="27">
        <v>-5997070431</v>
      </c>
      <c r="E78" s="27">
        <v>-5997070431</v>
      </c>
      <c r="F78" s="27">
        <v>0</v>
      </c>
      <c r="G78" s="27">
        <v>0</v>
      </c>
      <c r="H78" s="27">
        <v>0</v>
      </c>
      <c r="I78" s="27">
        <v>0</v>
      </c>
    </row>
    <row r="79" spans="1:9" ht="23.1" customHeight="1">
      <c r="A79" s="25" t="s">
        <v>465</v>
      </c>
      <c r="B79" s="27">
        <v>0</v>
      </c>
      <c r="C79" s="27">
        <v>0</v>
      </c>
      <c r="D79" s="27">
        <v>20309122</v>
      </c>
      <c r="E79" s="27">
        <v>20309122</v>
      </c>
      <c r="F79" s="27">
        <v>0</v>
      </c>
      <c r="G79" s="27">
        <v>0</v>
      </c>
      <c r="H79" s="27">
        <v>0</v>
      </c>
      <c r="I79" s="27">
        <v>0</v>
      </c>
    </row>
    <row r="80" spans="1:9" ht="23.1" customHeight="1">
      <c r="A80" s="25" t="s">
        <v>466</v>
      </c>
      <c r="B80" s="27">
        <v>0</v>
      </c>
      <c r="C80" s="27">
        <v>0</v>
      </c>
      <c r="D80" s="27">
        <v>-28220000</v>
      </c>
      <c r="E80" s="27">
        <v>-28220000</v>
      </c>
      <c r="F80" s="27">
        <v>0</v>
      </c>
      <c r="G80" s="27">
        <v>0</v>
      </c>
      <c r="H80" s="27">
        <v>0</v>
      </c>
      <c r="I80" s="27">
        <v>0</v>
      </c>
    </row>
    <row r="81" spans="1:9" ht="23.1" customHeight="1">
      <c r="A81" s="25" t="s">
        <v>467</v>
      </c>
      <c r="B81" s="27">
        <v>0</v>
      </c>
      <c r="C81" s="27">
        <v>0</v>
      </c>
      <c r="D81" s="27">
        <v>-266987000</v>
      </c>
      <c r="E81" s="27">
        <v>-266987000</v>
      </c>
      <c r="F81" s="27">
        <v>0</v>
      </c>
      <c r="G81" s="27">
        <v>0</v>
      </c>
      <c r="H81" s="27">
        <v>0</v>
      </c>
      <c r="I81" s="27">
        <v>0</v>
      </c>
    </row>
    <row r="82" spans="1:9" ht="23.1" customHeight="1">
      <c r="A82" s="25" t="s">
        <v>468</v>
      </c>
      <c r="B82" s="27">
        <v>0</v>
      </c>
      <c r="C82" s="27">
        <v>0</v>
      </c>
      <c r="D82" s="27">
        <v>1173000000</v>
      </c>
      <c r="E82" s="27">
        <v>1173000000</v>
      </c>
      <c r="F82" s="27">
        <v>0</v>
      </c>
      <c r="G82" s="27">
        <v>0</v>
      </c>
      <c r="H82" s="27">
        <v>0</v>
      </c>
      <c r="I82" s="27">
        <v>0</v>
      </c>
    </row>
    <row r="83" spans="1:9" ht="23.1" customHeight="1">
      <c r="A83" s="25" t="s">
        <v>469</v>
      </c>
      <c r="B83" s="27">
        <v>0</v>
      </c>
      <c r="C83" s="27">
        <v>0</v>
      </c>
      <c r="D83" s="27">
        <v>55650000</v>
      </c>
      <c r="E83" s="27">
        <v>55650000</v>
      </c>
      <c r="F83" s="27">
        <v>0</v>
      </c>
      <c r="G83" s="27">
        <v>0</v>
      </c>
      <c r="H83" s="27">
        <v>0</v>
      </c>
      <c r="I83" s="27">
        <v>0</v>
      </c>
    </row>
    <row r="84" spans="1:9" ht="23.1" customHeight="1">
      <c r="A84" s="25" t="s">
        <v>471</v>
      </c>
      <c r="B84" s="27">
        <v>156000</v>
      </c>
      <c r="C84" s="27">
        <v>251004000</v>
      </c>
      <c r="D84" s="27">
        <v>-242580000</v>
      </c>
      <c r="E84" s="27">
        <v>8424000</v>
      </c>
      <c r="F84" s="27">
        <v>156000</v>
      </c>
      <c r="G84" s="27">
        <v>251004000</v>
      </c>
      <c r="H84" s="27">
        <v>-403528000</v>
      </c>
      <c r="I84" s="27">
        <v>-152524000</v>
      </c>
    </row>
    <row r="85" spans="1:9" ht="23.1" customHeight="1">
      <c r="A85" s="25" t="s">
        <v>472</v>
      </c>
      <c r="B85" s="27">
        <v>500000</v>
      </c>
      <c r="C85" s="27">
        <v>750000000</v>
      </c>
      <c r="D85" s="27">
        <v>-722500000</v>
      </c>
      <c r="E85" s="27">
        <v>27500000</v>
      </c>
      <c r="F85" s="27">
        <v>500000</v>
      </c>
      <c r="G85" s="27">
        <v>750000000</v>
      </c>
      <c r="H85" s="27">
        <v>-1176500000</v>
      </c>
      <c r="I85" s="27">
        <v>-426500000</v>
      </c>
    </row>
    <row r="86" spans="1:9" ht="23.1" customHeight="1">
      <c r="A86" s="25" t="s">
        <v>473</v>
      </c>
      <c r="B86" s="27">
        <v>525000</v>
      </c>
      <c r="C86" s="27">
        <v>744975000</v>
      </c>
      <c r="D86" s="27">
        <v>-544950000</v>
      </c>
      <c r="E86" s="27">
        <v>200025000</v>
      </c>
      <c r="F86" s="27">
        <v>525000</v>
      </c>
      <c r="G86" s="27">
        <v>744975000</v>
      </c>
      <c r="H86" s="27">
        <v>-1288700000</v>
      </c>
      <c r="I86" s="27">
        <v>-543725000</v>
      </c>
    </row>
    <row r="87" spans="1:9" ht="23.1" customHeight="1">
      <c r="A87" s="25" t="s">
        <v>474</v>
      </c>
      <c r="B87" s="27">
        <v>50000</v>
      </c>
      <c r="C87" s="27">
        <v>66050000</v>
      </c>
      <c r="D87" s="27">
        <v>-52100000</v>
      </c>
      <c r="E87" s="27">
        <v>13950000</v>
      </c>
      <c r="F87" s="27">
        <v>50000</v>
      </c>
      <c r="G87" s="27">
        <v>66050000</v>
      </c>
      <c r="H87" s="27">
        <v>-115300000</v>
      </c>
      <c r="I87" s="27">
        <v>-49250000</v>
      </c>
    </row>
    <row r="88" spans="1:9" ht="23.1" customHeight="1">
      <c r="A88" s="25" t="s">
        <v>475</v>
      </c>
      <c r="B88" s="27">
        <v>19085000</v>
      </c>
      <c r="C88" s="27">
        <v>20802650000</v>
      </c>
      <c r="D88" s="27">
        <v>-16031400000</v>
      </c>
      <c r="E88" s="27">
        <v>4771250000</v>
      </c>
      <c r="F88" s="27">
        <v>19085000</v>
      </c>
      <c r="G88" s="27">
        <v>20802650000</v>
      </c>
      <c r="H88" s="27">
        <v>-34710984000</v>
      </c>
      <c r="I88" s="27">
        <v>-13908334000</v>
      </c>
    </row>
    <row r="89" spans="1:9" ht="23.1" customHeight="1">
      <c r="A89" s="25" t="s">
        <v>476</v>
      </c>
      <c r="B89" s="27">
        <v>6553000</v>
      </c>
      <c r="C89" s="27">
        <v>6028760000</v>
      </c>
      <c r="D89" s="27">
        <v>-4043201000</v>
      </c>
      <c r="E89" s="27">
        <v>1985559000</v>
      </c>
      <c r="F89" s="27">
        <v>6553000</v>
      </c>
      <c r="G89" s="27">
        <v>6028760000</v>
      </c>
      <c r="H89" s="27">
        <v>-8217296000</v>
      </c>
      <c r="I89" s="27">
        <v>-2188536000</v>
      </c>
    </row>
    <row r="90" spans="1:9" ht="23.1" customHeight="1">
      <c r="A90" s="25" t="s">
        <v>477</v>
      </c>
      <c r="B90" s="27">
        <v>608000</v>
      </c>
      <c r="C90" s="27">
        <v>429248000</v>
      </c>
      <c r="D90" s="27">
        <v>-262656000</v>
      </c>
      <c r="E90" s="27">
        <v>166592000</v>
      </c>
      <c r="F90" s="27">
        <v>608000</v>
      </c>
      <c r="G90" s="27">
        <v>429248000</v>
      </c>
      <c r="H90" s="27">
        <v>-475776000</v>
      </c>
      <c r="I90" s="27">
        <v>-46528000</v>
      </c>
    </row>
    <row r="91" spans="1:9" ht="23.1" customHeight="1">
      <c r="A91" s="25" t="s">
        <v>478</v>
      </c>
      <c r="B91" s="27">
        <v>6375000</v>
      </c>
      <c r="C91" s="27">
        <v>3308625000</v>
      </c>
      <c r="D91" s="27">
        <v>-1666752136</v>
      </c>
      <c r="E91" s="27">
        <v>1641872864</v>
      </c>
      <c r="F91" s="27">
        <v>6375000</v>
      </c>
      <c r="G91" s="27">
        <v>3308625000</v>
      </c>
      <c r="H91" s="27">
        <v>-1034330136</v>
      </c>
      <c r="I91" s="27">
        <v>2274294864</v>
      </c>
    </row>
    <row r="92" spans="1:9" ht="23.1" customHeight="1">
      <c r="A92" s="25" t="s">
        <v>479</v>
      </c>
      <c r="B92" s="27">
        <v>5470000</v>
      </c>
      <c r="C92" s="27">
        <v>1723050000</v>
      </c>
      <c r="D92" s="27">
        <v>-742085440</v>
      </c>
      <c r="E92" s="27">
        <v>980964560</v>
      </c>
      <c r="F92" s="27">
        <v>5470000</v>
      </c>
      <c r="G92" s="27">
        <v>1723050000</v>
      </c>
      <c r="H92" s="27">
        <v>676534560</v>
      </c>
      <c r="I92" s="27">
        <v>2399584560</v>
      </c>
    </row>
    <row r="93" spans="1:9" ht="23.1" customHeight="1">
      <c r="A93" s="25" t="s">
        <v>480</v>
      </c>
      <c r="B93" s="27">
        <v>16242000</v>
      </c>
      <c r="C93" s="27">
        <v>1185666000</v>
      </c>
      <c r="D93" s="27">
        <v>3053928000</v>
      </c>
      <c r="E93" s="27">
        <v>4239594000</v>
      </c>
      <c r="F93" s="27">
        <v>16242000</v>
      </c>
      <c r="G93" s="27">
        <v>1185666000</v>
      </c>
      <c r="H93" s="27">
        <v>3360538820</v>
      </c>
      <c r="I93" s="27">
        <v>4546204820</v>
      </c>
    </row>
    <row r="94" spans="1:9" ht="23.1" customHeight="1">
      <c r="A94" s="25" t="s">
        <v>481</v>
      </c>
      <c r="B94" s="27">
        <v>0</v>
      </c>
      <c r="C94" s="27">
        <v>0</v>
      </c>
      <c r="D94" s="27">
        <v>-944087000</v>
      </c>
      <c r="E94" s="27">
        <v>-944087000</v>
      </c>
      <c r="F94" s="27">
        <v>0</v>
      </c>
      <c r="G94" s="27">
        <v>0</v>
      </c>
      <c r="H94" s="27">
        <v>0</v>
      </c>
      <c r="I94" s="27">
        <v>0</v>
      </c>
    </row>
    <row r="95" spans="1:9" ht="23.1" customHeight="1">
      <c r="A95" s="25" t="s">
        <v>482</v>
      </c>
      <c r="B95" s="27">
        <v>0</v>
      </c>
      <c r="C95" s="27">
        <v>0</v>
      </c>
      <c r="D95" s="27">
        <v>-2394266000</v>
      </c>
      <c r="E95" s="27">
        <v>-2394266000</v>
      </c>
      <c r="F95" s="27">
        <v>0</v>
      </c>
      <c r="G95" s="27">
        <v>0</v>
      </c>
      <c r="H95" s="27">
        <v>0</v>
      </c>
      <c r="I95" s="27">
        <v>0</v>
      </c>
    </row>
    <row r="96" spans="1:9" ht="23.1" customHeight="1">
      <c r="A96" s="25" t="s">
        <v>483</v>
      </c>
      <c r="B96" s="27">
        <v>0</v>
      </c>
      <c r="C96" s="27">
        <v>0</v>
      </c>
      <c r="D96" s="27">
        <v>-5804133590</v>
      </c>
      <c r="E96" s="27">
        <v>-5804133590</v>
      </c>
      <c r="F96" s="27">
        <v>0</v>
      </c>
      <c r="G96" s="27">
        <v>0</v>
      </c>
      <c r="H96" s="27">
        <v>0</v>
      </c>
      <c r="I96" s="27">
        <v>0</v>
      </c>
    </row>
    <row r="97" spans="1:9" ht="23.1" customHeight="1">
      <c r="A97" s="25" t="s">
        <v>484</v>
      </c>
      <c r="B97" s="27">
        <v>30000</v>
      </c>
      <c r="C97" s="27">
        <v>15000000</v>
      </c>
      <c r="D97" s="27">
        <v>-13440000</v>
      </c>
      <c r="E97" s="27">
        <v>1560000</v>
      </c>
      <c r="F97" s="27">
        <v>30000</v>
      </c>
      <c r="G97" s="27">
        <v>15000000</v>
      </c>
      <c r="H97" s="27">
        <v>-20280000</v>
      </c>
      <c r="I97" s="27">
        <v>-5280000</v>
      </c>
    </row>
    <row r="98" spans="1:9" ht="23.1" customHeight="1">
      <c r="A98" s="25" t="s">
        <v>485</v>
      </c>
      <c r="B98" s="27">
        <v>1125000</v>
      </c>
      <c r="C98" s="27">
        <v>660375000</v>
      </c>
      <c r="D98" s="27">
        <v>-781750000</v>
      </c>
      <c r="E98" s="27">
        <v>-121375000</v>
      </c>
      <c r="F98" s="27">
        <v>1125000</v>
      </c>
      <c r="G98" s="27">
        <v>660375000</v>
      </c>
      <c r="H98" s="27">
        <v>-781750000</v>
      </c>
      <c r="I98" s="27">
        <v>-121375000</v>
      </c>
    </row>
    <row r="99" spans="1:9" ht="23.1" customHeight="1" thickBot="1">
      <c r="B99" s="140" t="s">
        <v>236</v>
      </c>
      <c r="C99" s="140"/>
      <c r="D99" s="140"/>
      <c r="E99" s="140"/>
      <c r="F99" s="161" t="s">
        <v>237</v>
      </c>
      <c r="G99" s="161"/>
      <c r="H99" s="161"/>
      <c r="I99" s="161"/>
    </row>
    <row r="100" spans="1:9" ht="23.1" customHeight="1">
      <c r="A100" s="115" t="s">
        <v>222</v>
      </c>
      <c r="B100" s="115" t="s">
        <v>11</v>
      </c>
      <c r="C100" s="115" t="s">
        <v>13</v>
      </c>
      <c r="D100" s="115" t="s">
        <v>276</v>
      </c>
      <c r="E100" s="116" t="s">
        <v>300</v>
      </c>
      <c r="F100" s="115" t="s">
        <v>11</v>
      </c>
      <c r="G100" s="115" t="s">
        <v>13</v>
      </c>
      <c r="H100" s="115" t="s">
        <v>276</v>
      </c>
      <c r="I100" s="116" t="s">
        <v>300</v>
      </c>
    </row>
    <row r="101" spans="1:9" ht="23.1" customHeight="1">
      <c r="A101" s="25" t="s">
        <v>486</v>
      </c>
      <c r="B101" s="27">
        <v>2800000</v>
      </c>
      <c r="C101" s="27">
        <v>980000000</v>
      </c>
      <c r="D101" s="27">
        <v>-523600000</v>
      </c>
      <c r="E101" s="27">
        <v>456400000</v>
      </c>
      <c r="F101" s="27">
        <v>2800000</v>
      </c>
      <c r="G101" s="27">
        <v>980000000</v>
      </c>
      <c r="H101" s="27">
        <v>-1568000000</v>
      </c>
      <c r="I101" s="27">
        <v>-588000000</v>
      </c>
    </row>
    <row r="102" spans="1:9" ht="23.1" customHeight="1">
      <c r="A102" s="25" t="s">
        <v>487</v>
      </c>
      <c r="B102" s="27">
        <v>10922000</v>
      </c>
      <c r="C102" s="27">
        <v>2796032000</v>
      </c>
      <c r="D102" s="27">
        <v>-1452626000</v>
      </c>
      <c r="E102" s="27">
        <v>1343406000</v>
      </c>
      <c r="F102" s="27">
        <v>10922000</v>
      </c>
      <c r="G102" s="27">
        <v>2796032000</v>
      </c>
      <c r="H102" s="27">
        <v>-3281182000</v>
      </c>
      <c r="I102" s="27">
        <v>-485150000</v>
      </c>
    </row>
    <row r="103" spans="1:9" ht="23.1" customHeight="1">
      <c r="A103" s="25" t="s">
        <v>488</v>
      </c>
      <c r="B103" s="27">
        <v>7156000</v>
      </c>
      <c r="C103" s="27">
        <v>1109180000</v>
      </c>
      <c r="D103" s="27">
        <v>-243304000</v>
      </c>
      <c r="E103" s="27">
        <v>865876000</v>
      </c>
      <c r="F103" s="27">
        <v>7156000</v>
      </c>
      <c r="G103" s="27">
        <v>1109180000</v>
      </c>
      <c r="H103" s="27">
        <v>-610015000</v>
      </c>
      <c r="I103" s="27">
        <v>499165000</v>
      </c>
    </row>
    <row r="104" spans="1:9" ht="23.1" customHeight="1">
      <c r="A104" s="25" t="s">
        <v>489</v>
      </c>
      <c r="B104" s="27">
        <v>24890000</v>
      </c>
      <c r="C104" s="27">
        <v>1617850000</v>
      </c>
      <c r="D104" s="27">
        <v>1313735000</v>
      </c>
      <c r="E104" s="27">
        <v>2931585000</v>
      </c>
      <c r="F104" s="27">
        <v>24890000</v>
      </c>
      <c r="G104" s="27">
        <v>1617850000</v>
      </c>
      <c r="H104" s="27">
        <v>1264126000</v>
      </c>
      <c r="I104" s="27">
        <v>2881976000</v>
      </c>
    </row>
    <row r="105" spans="1:9" ht="23.1" customHeight="1">
      <c r="A105" s="25" t="s">
        <v>490</v>
      </c>
      <c r="B105" s="27">
        <v>147744000</v>
      </c>
      <c r="C105" s="27">
        <v>2216160000</v>
      </c>
      <c r="D105" s="27">
        <v>11464554000</v>
      </c>
      <c r="E105" s="27">
        <v>13680714000</v>
      </c>
      <c r="F105" s="27">
        <v>147744000</v>
      </c>
      <c r="G105" s="27">
        <v>2216160000</v>
      </c>
      <c r="H105" s="27">
        <v>12322046000</v>
      </c>
      <c r="I105" s="27">
        <v>14538206000</v>
      </c>
    </row>
    <row r="106" spans="1:9" ht="23.1" customHeight="1">
      <c r="A106" s="25" t="s">
        <v>491</v>
      </c>
      <c r="B106" s="27">
        <v>131527000</v>
      </c>
      <c r="C106" s="27">
        <v>394581000</v>
      </c>
      <c r="D106" s="27">
        <v>8634102555</v>
      </c>
      <c r="E106" s="27">
        <v>9028683555</v>
      </c>
      <c r="F106" s="27">
        <v>131527000</v>
      </c>
      <c r="G106" s="27">
        <v>394581000</v>
      </c>
      <c r="H106" s="27">
        <v>9456340555</v>
      </c>
      <c r="I106" s="27">
        <v>9850921555</v>
      </c>
    </row>
    <row r="107" spans="1:9" ht="23.1" customHeight="1">
      <c r="A107" s="25" t="s">
        <v>492</v>
      </c>
      <c r="B107" s="27">
        <v>4664000</v>
      </c>
      <c r="C107" s="27">
        <v>9328000</v>
      </c>
      <c r="D107" s="27">
        <v>604372293</v>
      </c>
      <c r="E107" s="27">
        <v>613700293</v>
      </c>
      <c r="F107" s="27">
        <v>4664000</v>
      </c>
      <c r="G107" s="27">
        <v>9328000</v>
      </c>
      <c r="H107" s="27">
        <v>179917293</v>
      </c>
      <c r="I107" s="27">
        <v>189245293</v>
      </c>
    </row>
    <row r="108" spans="1:9" ht="23.1" customHeight="1">
      <c r="A108" s="25" t="s">
        <v>493</v>
      </c>
      <c r="B108" s="27">
        <v>1838000</v>
      </c>
      <c r="C108" s="27">
        <v>3676000</v>
      </c>
      <c r="D108" s="27">
        <v>-551958073</v>
      </c>
      <c r="E108" s="27">
        <v>-548282073</v>
      </c>
      <c r="F108" s="27">
        <v>1838000</v>
      </c>
      <c r="G108" s="27">
        <v>3676000</v>
      </c>
      <c r="H108" s="27">
        <v>80313727</v>
      </c>
      <c r="I108" s="27">
        <v>83989727</v>
      </c>
    </row>
    <row r="109" spans="1:9" ht="23.1" customHeight="1">
      <c r="A109" s="25" t="s">
        <v>494</v>
      </c>
      <c r="B109" s="27">
        <v>0</v>
      </c>
      <c r="C109" s="27">
        <v>0</v>
      </c>
      <c r="D109" s="27">
        <v>26200000</v>
      </c>
      <c r="E109" s="27">
        <v>26200000</v>
      </c>
      <c r="F109" s="27">
        <v>0</v>
      </c>
      <c r="G109" s="27">
        <v>0</v>
      </c>
      <c r="H109" s="27">
        <v>0</v>
      </c>
      <c r="I109" s="27">
        <v>0</v>
      </c>
    </row>
    <row r="110" spans="1:9" ht="23.1" customHeight="1">
      <c r="A110" s="25" t="s">
        <v>495</v>
      </c>
      <c r="B110" s="27">
        <v>0</v>
      </c>
      <c r="C110" s="27">
        <v>0</v>
      </c>
      <c r="D110" s="27">
        <v>-142592000</v>
      </c>
      <c r="E110" s="27">
        <v>-142592000</v>
      </c>
      <c r="F110" s="27">
        <v>0</v>
      </c>
      <c r="G110" s="27">
        <v>0</v>
      </c>
      <c r="H110" s="27">
        <v>0</v>
      </c>
      <c r="I110" s="27">
        <v>0</v>
      </c>
    </row>
    <row r="111" spans="1:9" ht="23.1" customHeight="1">
      <c r="A111" s="25" t="s">
        <v>496</v>
      </c>
      <c r="B111" s="27">
        <v>0</v>
      </c>
      <c r="C111" s="27">
        <v>0</v>
      </c>
      <c r="D111" s="27">
        <v>347616857</v>
      </c>
      <c r="E111" s="27">
        <v>347616857</v>
      </c>
      <c r="F111" s="27">
        <v>0</v>
      </c>
      <c r="G111" s="27">
        <v>0</v>
      </c>
      <c r="H111" s="27">
        <v>0</v>
      </c>
      <c r="I111" s="27">
        <v>0</v>
      </c>
    </row>
    <row r="112" spans="1:9" ht="23.1" customHeight="1">
      <c r="A112" s="25" t="s">
        <v>497</v>
      </c>
      <c r="B112" s="27">
        <v>0</v>
      </c>
      <c r="C112" s="27">
        <v>0</v>
      </c>
      <c r="D112" s="27">
        <v>-22319322000</v>
      </c>
      <c r="E112" s="27">
        <v>-22319322000</v>
      </c>
      <c r="F112" s="27">
        <v>0</v>
      </c>
      <c r="G112" s="27">
        <v>0</v>
      </c>
      <c r="H112" s="27">
        <v>0</v>
      </c>
      <c r="I112" s="27">
        <v>0</v>
      </c>
    </row>
    <row r="113" spans="1:9" ht="23.1" customHeight="1">
      <c r="A113" s="25" t="s">
        <v>498</v>
      </c>
      <c r="B113" s="27">
        <v>0</v>
      </c>
      <c r="C113" s="27">
        <v>0</v>
      </c>
      <c r="D113" s="27">
        <v>-23116841000</v>
      </c>
      <c r="E113" s="27">
        <v>-23116841000</v>
      </c>
      <c r="F113" s="27">
        <v>0</v>
      </c>
      <c r="G113" s="27">
        <v>0</v>
      </c>
      <c r="H113" s="27">
        <v>0</v>
      </c>
      <c r="I113" s="27">
        <v>0</v>
      </c>
    </row>
    <row r="114" spans="1:9" ht="23.1" customHeight="1">
      <c r="A114" s="25" t="s">
        <v>499</v>
      </c>
      <c r="B114" s="27">
        <v>0</v>
      </c>
      <c r="C114" s="27">
        <v>0</v>
      </c>
      <c r="D114" s="27">
        <v>-19241601000</v>
      </c>
      <c r="E114" s="27">
        <v>-19241601000</v>
      </c>
      <c r="F114" s="27">
        <v>0</v>
      </c>
      <c r="G114" s="27">
        <v>0</v>
      </c>
      <c r="H114" s="27">
        <v>0</v>
      </c>
      <c r="I114" s="27">
        <v>0</v>
      </c>
    </row>
    <row r="115" spans="1:9" ht="23.1" customHeight="1">
      <c r="A115" s="25" t="s">
        <v>500</v>
      </c>
      <c r="B115" s="27">
        <v>0</v>
      </c>
      <c r="C115" s="27">
        <v>0</v>
      </c>
      <c r="D115" s="27">
        <v>-2188499000</v>
      </c>
      <c r="E115" s="27">
        <v>-2188499000</v>
      </c>
      <c r="F115" s="27">
        <v>0</v>
      </c>
      <c r="G115" s="27">
        <v>0</v>
      </c>
      <c r="H115" s="27">
        <v>0</v>
      </c>
      <c r="I115" s="27">
        <v>0</v>
      </c>
    </row>
    <row r="116" spans="1:9" ht="23.1" customHeight="1">
      <c r="A116" s="25" t="s">
        <v>501</v>
      </c>
      <c r="B116" s="27">
        <v>243000</v>
      </c>
      <c r="C116" s="27">
        <v>569835000</v>
      </c>
      <c r="D116" s="27">
        <v>-594135000</v>
      </c>
      <c r="E116" s="27">
        <v>-24300000</v>
      </c>
      <c r="F116" s="27">
        <v>243000</v>
      </c>
      <c r="G116" s="27">
        <v>569835000</v>
      </c>
      <c r="H116" s="27">
        <v>-937980000</v>
      </c>
      <c r="I116" s="27">
        <v>-368145000</v>
      </c>
    </row>
    <row r="117" spans="1:9" ht="23.1" customHeight="1">
      <c r="A117" s="25" t="s">
        <v>502</v>
      </c>
      <c r="B117" s="27">
        <v>940000</v>
      </c>
      <c r="C117" s="27">
        <v>748240000</v>
      </c>
      <c r="D117" s="27">
        <v>-336520000</v>
      </c>
      <c r="E117" s="27">
        <v>411720000</v>
      </c>
      <c r="F117" s="27">
        <v>940000</v>
      </c>
      <c r="G117" s="27">
        <v>748240000</v>
      </c>
      <c r="H117" s="27">
        <v>-407025000</v>
      </c>
      <c r="I117" s="27">
        <v>341215000</v>
      </c>
    </row>
    <row r="118" spans="1:9" ht="23.1" customHeight="1">
      <c r="A118" s="25" t="s">
        <v>503</v>
      </c>
      <c r="B118" s="27">
        <v>14068000</v>
      </c>
      <c r="C118" s="27">
        <v>4501760000</v>
      </c>
      <c r="D118" s="27">
        <v>2504104000</v>
      </c>
      <c r="E118" s="27">
        <v>7005864000</v>
      </c>
      <c r="F118" s="27">
        <v>14068000</v>
      </c>
      <c r="G118" s="27">
        <v>4501760000</v>
      </c>
      <c r="H118" s="27">
        <v>-450562000</v>
      </c>
      <c r="I118" s="27">
        <v>4051198000</v>
      </c>
    </row>
    <row r="119" spans="1:9" ht="23.1" customHeight="1">
      <c r="A119" s="25" t="s">
        <v>504</v>
      </c>
      <c r="B119" s="27">
        <v>18147000</v>
      </c>
      <c r="C119" s="27">
        <v>217764000</v>
      </c>
      <c r="D119" s="27">
        <v>8322676848</v>
      </c>
      <c r="E119" s="27">
        <v>8540440848</v>
      </c>
      <c r="F119" s="27">
        <v>18147000</v>
      </c>
      <c r="G119" s="27">
        <v>217764000</v>
      </c>
      <c r="H119" s="27">
        <v>7838927848</v>
      </c>
      <c r="I119" s="27">
        <v>8056691848</v>
      </c>
    </row>
    <row r="120" spans="1:9" ht="23.1" customHeight="1">
      <c r="A120" s="25" t="s">
        <v>505</v>
      </c>
      <c r="B120" s="27">
        <v>0</v>
      </c>
      <c r="C120" s="27">
        <v>0</v>
      </c>
      <c r="D120" s="27">
        <v>-16487589020</v>
      </c>
      <c r="E120" s="27">
        <v>-16487589020</v>
      </c>
      <c r="F120" s="27">
        <v>0</v>
      </c>
      <c r="G120" s="27">
        <v>0</v>
      </c>
      <c r="H120" s="27">
        <v>0</v>
      </c>
      <c r="I120" s="27">
        <v>0</v>
      </c>
    </row>
    <row r="121" spans="1:9" ht="23.1" customHeight="1">
      <c r="A121" s="25" t="s">
        <v>506</v>
      </c>
      <c r="B121" s="27">
        <v>0</v>
      </c>
      <c r="C121" s="27">
        <v>0</v>
      </c>
      <c r="D121" s="27">
        <v>-400000000</v>
      </c>
      <c r="E121" s="27">
        <v>-400000000</v>
      </c>
      <c r="F121" s="27">
        <v>0</v>
      </c>
      <c r="G121" s="27">
        <v>0</v>
      </c>
      <c r="H121" s="27">
        <v>0</v>
      </c>
      <c r="I121" s="27">
        <v>0</v>
      </c>
    </row>
    <row r="122" spans="1:9" ht="23.1" customHeight="1">
      <c r="A122" s="25" t="s">
        <v>507</v>
      </c>
      <c r="B122" s="27">
        <v>0</v>
      </c>
      <c r="C122" s="27">
        <v>0</v>
      </c>
      <c r="D122" s="27">
        <v>-199754000</v>
      </c>
      <c r="E122" s="27">
        <v>-199754000</v>
      </c>
      <c r="F122" s="27">
        <v>0</v>
      </c>
      <c r="G122" s="27">
        <v>0</v>
      </c>
      <c r="H122" s="27">
        <v>0</v>
      </c>
      <c r="I122" s="27">
        <v>0</v>
      </c>
    </row>
    <row r="123" spans="1:9" ht="23.1" customHeight="1">
      <c r="A123" s="25" t="s">
        <v>508</v>
      </c>
      <c r="B123" s="27">
        <v>0</v>
      </c>
      <c r="C123" s="27">
        <v>0</v>
      </c>
      <c r="D123" s="27">
        <v>2904907000</v>
      </c>
      <c r="E123" s="27">
        <v>2904907000</v>
      </c>
      <c r="F123" s="27">
        <v>0</v>
      </c>
      <c r="G123" s="27">
        <v>0</v>
      </c>
      <c r="H123" s="27">
        <v>0</v>
      </c>
      <c r="I123" s="27">
        <v>0</v>
      </c>
    </row>
    <row r="124" spans="1:9" ht="23.1" customHeight="1">
      <c r="A124" s="25" t="s">
        <v>509</v>
      </c>
      <c r="B124" s="27">
        <v>0</v>
      </c>
      <c r="C124" s="27">
        <v>0</v>
      </c>
      <c r="D124" s="27">
        <v>10253822000</v>
      </c>
      <c r="E124" s="27">
        <v>10253822000</v>
      </c>
      <c r="F124" s="27">
        <v>0</v>
      </c>
      <c r="G124" s="27">
        <v>0</v>
      </c>
      <c r="H124" s="27">
        <v>0</v>
      </c>
      <c r="I124" s="27">
        <v>0</v>
      </c>
    </row>
    <row r="125" spans="1:9" ht="23.1" customHeight="1">
      <c r="A125" s="25" t="s">
        <v>510</v>
      </c>
      <c r="B125" s="27">
        <v>0</v>
      </c>
      <c r="C125" s="27">
        <v>0</v>
      </c>
      <c r="D125" s="27">
        <v>-12731442678</v>
      </c>
      <c r="E125" s="27">
        <v>-12731442678</v>
      </c>
      <c r="F125" s="27">
        <v>0</v>
      </c>
      <c r="G125" s="27">
        <v>0</v>
      </c>
      <c r="H125" s="27">
        <v>0</v>
      </c>
      <c r="I125" s="27">
        <v>0</v>
      </c>
    </row>
    <row r="126" spans="1:9" ht="23.1" customHeight="1">
      <c r="A126" s="25" t="s">
        <v>511</v>
      </c>
      <c r="B126" s="27">
        <v>0</v>
      </c>
      <c r="C126" s="27">
        <v>0</v>
      </c>
      <c r="D126" s="27">
        <v>-13815704000</v>
      </c>
      <c r="E126" s="27">
        <v>-13815704000</v>
      </c>
      <c r="F126" s="27">
        <v>0</v>
      </c>
      <c r="G126" s="27">
        <v>0</v>
      </c>
      <c r="H126" s="27">
        <v>0</v>
      </c>
      <c r="I126" s="27">
        <v>0</v>
      </c>
    </row>
    <row r="127" spans="1:9" ht="23.1" customHeight="1">
      <c r="A127" s="25" t="s">
        <v>512</v>
      </c>
      <c r="B127" s="27">
        <v>0</v>
      </c>
      <c r="C127" s="27">
        <v>0</v>
      </c>
      <c r="D127" s="27">
        <v>-979832184</v>
      </c>
      <c r="E127" s="27">
        <v>-979832184</v>
      </c>
      <c r="F127" s="27">
        <v>0</v>
      </c>
      <c r="G127" s="27">
        <v>0</v>
      </c>
      <c r="H127" s="27">
        <v>0</v>
      </c>
      <c r="I127" s="27">
        <v>0</v>
      </c>
    </row>
    <row r="128" spans="1:9" ht="23.1" customHeight="1">
      <c r="A128" s="25" t="s">
        <v>515</v>
      </c>
      <c r="B128" s="27">
        <v>0</v>
      </c>
      <c r="C128" s="27">
        <v>0</v>
      </c>
      <c r="D128" s="27">
        <v>468153000</v>
      </c>
      <c r="E128" s="27">
        <v>468153000</v>
      </c>
      <c r="F128" s="27">
        <v>0</v>
      </c>
      <c r="G128" s="27">
        <v>0</v>
      </c>
      <c r="H128" s="27">
        <v>0</v>
      </c>
      <c r="I128" s="27">
        <v>0</v>
      </c>
    </row>
    <row r="129" spans="1:9" ht="23.1" customHeight="1">
      <c r="A129" s="25" t="s">
        <v>516</v>
      </c>
      <c r="B129" s="27">
        <v>0</v>
      </c>
      <c r="C129" s="27">
        <v>0</v>
      </c>
      <c r="D129" s="27">
        <v>1377500000</v>
      </c>
      <c r="E129" s="27">
        <v>1377500000</v>
      </c>
      <c r="F129" s="27">
        <v>0</v>
      </c>
      <c r="G129" s="27">
        <v>0</v>
      </c>
      <c r="H129" s="27">
        <v>0</v>
      </c>
      <c r="I129" s="27">
        <v>0</v>
      </c>
    </row>
    <row r="130" spans="1:9" ht="23.1" customHeight="1">
      <c r="A130" s="25" t="s">
        <v>517</v>
      </c>
      <c r="B130" s="27">
        <v>0</v>
      </c>
      <c r="C130" s="27">
        <v>0</v>
      </c>
      <c r="D130" s="27">
        <v>48936939000</v>
      </c>
      <c r="E130" s="27">
        <v>48936939000</v>
      </c>
      <c r="F130" s="27">
        <v>0</v>
      </c>
      <c r="G130" s="27">
        <v>0</v>
      </c>
      <c r="H130" s="27">
        <v>0</v>
      </c>
      <c r="I130" s="27">
        <v>0</v>
      </c>
    </row>
    <row r="131" spans="1:9" ht="23.1" customHeight="1">
      <c r="A131" s="25" t="s">
        <v>518</v>
      </c>
      <c r="B131" s="27">
        <v>0</v>
      </c>
      <c r="C131" s="27">
        <v>0</v>
      </c>
      <c r="D131" s="27">
        <v>9795950000</v>
      </c>
      <c r="E131" s="27">
        <v>9795950000</v>
      </c>
      <c r="F131" s="27">
        <v>0</v>
      </c>
      <c r="G131" s="27">
        <v>0</v>
      </c>
      <c r="H131" s="27">
        <v>0</v>
      </c>
      <c r="I131" s="27">
        <v>0</v>
      </c>
    </row>
    <row r="132" spans="1:9" ht="23.1" customHeight="1" thickBot="1">
      <c r="B132" s="140" t="s">
        <v>236</v>
      </c>
      <c r="C132" s="140"/>
      <c r="D132" s="140"/>
      <c r="E132" s="140"/>
      <c r="F132" s="161" t="s">
        <v>237</v>
      </c>
      <c r="G132" s="161"/>
      <c r="H132" s="161"/>
      <c r="I132" s="161"/>
    </row>
    <row r="133" spans="1:9" ht="23.1" customHeight="1">
      <c r="A133" s="115" t="s">
        <v>222</v>
      </c>
      <c r="B133" s="115" t="s">
        <v>11</v>
      </c>
      <c r="C133" s="115" t="s">
        <v>13</v>
      </c>
      <c r="D133" s="115" t="s">
        <v>276</v>
      </c>
      <c r="E133" s="116" t="s">
        <v>300</v>
      </c>
      <c r="F133" s="115" t="s">
        <v>11</v>
      </c>
      <c r="G133" s="115" t="s">
        <v>13</v>
      </c>
      <c r="H133" s="115" t="s">
        <v>276</v>
      </c>
      <c r="I133" s="116" t="s">
        <v>300</v>
      </c>
    </row>
    <row r="134" spans="1:9" ht="23.1" customHeight="1">
      <c r="A134" s="25" t="s">
        <v>519</v>
      </c>
      <c r="B134" s="27">
        <v>0</v>
      </c>
      <c r="C134" s="27">
        <v>0</v>
      </c>
      <c r="D134" s="27">
        <v>28930473000</v>
      </c>
      <c r="E134" s="27">
        <v>28930473000</v>
      </c>
      <c r="F134" s="27">
        <v>0</v>
      </c>
      <c r="G134" s="27">
        <v>0</v>
      </c>
      <c r="H134" s="27">
        <v>0</v>
      </c>
      <c r="I134" s="27">
        <v>0</v>
      </c>
    </row>
    <row r="135" spans="1:9" ht="23.1" customHeight="1">
      <c r="A135" s="25" t="s">
        <v>520</v>
      </c>
      <c r="B135" s="27">
        <v>0</v>
      </c>
      <c r="C135" s="27">
        <v>0</v>
      </c>
      <c r="D135" s="27">
        <v>6194535000</v>
      </c>
      <c r="E135" s="27">
        <v>6194535000</v>
      </c>
      <c r="F135" s="27">
        <v>0</v>
      </c>
      <c r="G135" s="27">
        <v>0</v>
      </c>
      <c r="H135" s="27">
        <v>0</v>
      </c>
      <c r="I135" s="27">
        <v>0</v>
      </c>
    </row>
    <row r="136" spans="1:9" ht="23.1" customHeight="1">
      <c r="A136" s="25" t="s">
        <v>521</v>
      </c>
      <c r="B136" s="27">
        <v>0</v>
      </c>
      <c r="C136" s="27">
        <v>0</v>
      </c>
      <c r="D136" s="27">
        <v>-6371882000</v>
      </c>
      <c r="E136" s="27">
        <v>-6371882000</v>
      </c>
      <c r="F136" s="27">
        <v>0</v>
      </c>
      <c r="G136" s="27">
        <v>0</v>
      </c>
      <c r="H136" s="27">
        <v>0</v>
      </c>
      <c r="I136" s="27">
        <v>0</v>
      </c>
    </row>
    <row r="137" spans="1:9" ht="23.1" customHeight="1">
      <c r="A137" s="25" t="s">
        <v>522</v>
      </c>
      <c r="B137" s="27">
        <v>0</v>
      </c>
      <c r="C137" s="27">
        <v>0</v>
      </c>
      <c r="D137" s="27">
        <v>-19193677000</v>
      </c>
      <c r="E137" s="27">
        <v>-19193677000</v>
      </c>
      <c r="F137" s="27">
        <v>0</v>
      </c>
      <c r="G137" s="27">
        <v>0</v>
      </c>
      <c r="H137" s="27">
        <v>0</v>
      </c>
      <c r="I137" s="27">
        <v>0</v>
      </c>
    </row>
    <row r="138" spans="1:9" ht="23.1" customHeight="1">
      <c r="A138" s="25" t="s">
        <v>523</v>
      </c>
      <c r="B138" s="27">
        <v>0</v>
      </c>
      <c r="C138" s="27">
        <v>0</v>
      </c>
      <c r="D138" s="27">
        <v>-7219529000</v>
      </c>
      <c r="E138" s="27">
        <v>-7219529000</v>
      </c>
      <c r="F138" s="27">
        <v>0</v>
      </c>
      <c r="G138" s="27">
        <v>0</v>
      </c>
      <c r="H138" s="27">
        <v>0</v>
      </c>
      <c r="I138" s="27">
        <v>0</v>
      </c>
    </row>
    <row r="139" spans="1:9" ht="23.1" customHeight="1">
      <c r="A139" s="25" t="s">
        <v>524</v>
      </c>
      <c r="B139" s="27">
        <v>35000</v>
      </c>
      <c r="C139" s="27">
        <v>15750000</v>
      </c>
      <c r="D139" s="27">
        <v>-9275000</v>
      </c>
      <c r="E139" s="27">
        <v>6475000</v>
      </c>
      <c r="F139" s="27">
        <v>35000</v>
      </c>
      <c r="G139" s="27">
        <v>15750000</v>
      </c>
      <c r="H139" s="27">
        <v>-21700000</v>
      </c>
      <c r="I139" s="27">
        <v>-5950000</v>
      </c>
    </row>
    <row r="140" spans="1:9" ht="23.1" customHeight="1">
      <c r="A140" s="25" t="s">
        <v>525</v>
      </c>
      <c r="B140" s="27">
        <v>1901000</v>
      </c>
      <c r="C140" s="27">
        <v>433428000</v>
      </c>
      <c r="D140" s="27">
        <v>84444000</v>
      </c>
      <c r="E140" s="27">
        <v>517872000</v>
      </c>
      <c r="F140" s="27">
        <v>1901000</v>
      </c>
      <c r="G140" s="27">
        <v>433428000</v>
      </c>
      <c r="H140" s="27">
        <v>84444000</v>
      </c>
      <c r="I140" s="27">
        <v>517872000</v>
      </c>
    </row>
    <row r="141" spans="1:9" ht="23.1" customHeight="1">
      <c r="A141" s="25" t="s">
        <v>526</v>
      </c>
      <c r="B141" s="27">
        <v>15708000</v>
      </c>
      <c r="C141" s="27">
        <v>1853544000</v>
      </c>
      <c r="D141" s="27">
        <v>5911333000</v>
      </c>
      <c r="E141" s="27">
        <v>7764877000</v>
      </c>
      <c r="F141" s="27">
        <v>15708000</v>
      </c>
      <c r="G141" s="27">
        <v>1853544000</v>
      </c>
      <c r="H141" s="27">
        <v>-296621000</v>
      </c>
      <c r="I141" s="27">
        <v>1556923000</v>
      </c>
    </row>
    <row r="142" spans="1:9" ht="23.1" customHeight="1">
      <c r="A142" s="25" t="s">
        <v>527</v>
      </c>
      <c r="B142" s="27">
        <v>14232000</v>
      </c>
      <c r="C142" s="27">
        <v>754296000</v>
      </c>
      <c r="D142" s="27">
        <v>1512827000</v>
      </c>
      <c r="E142" s="27">
        <v>2267123000</v>
      </c>
      <c r="F142" s="27">
        <v>14232000</v>
      </c>
      <c r="G142" s="27">
        <v>754296000</v>
      </c>
      <c r="H142" s="27">
        <v>1926527000</v>
      </c>
      <c r="I142" s="27">
        <v>2680823000</v>
      </c>
    </row>
    <row r="143" spans="1:9" ht="23.1" customHeight="1">
      <c r="A143" s="25" t="s">
        <v>528</v>
      </c>
      <c r="B143" s="27">
        <v>7610000</v>
      </c>
      <c r="C143" s="27">
        <v>152200000</v>
      </c>
      <c r="D143" s="27">
        <v>568190000</v>
      </c>
      <c r="E143" s="27">
        <v>720390000</v>
      </c>
      <c r="F143" s="27">
        <v>7610000</v>
      </c>
      <c r="G143" s="27">
        <v>152200000</v>
      </c>
      <c r="H143" s="27">
        <v>813710000</v>
      </c>
      <c r="I143" s="27">
        <v>965910000</v>
      </c>
    </row>
    <row r="144" spans="1:9" ht="23.1" customHeight="1">
      <c r="A144" s="25" t="s">
        <v>529</v>
      </c>
      <c r="B144" s="27">
        <v>1174000</v>
      </c>
      <c r="C144" s="27">
        <v>21132000</v>
      </c>
      <c r="D144" s="27">
        <v>75136000</v>
      </c>
      <c r="E144" s="27">
        <v>96268000</v>
      </c>
      <c r="F144" s="27">
        <v>1174000</v>
      </c>
      <c r="G144" s="27">
        <v>21132000</v>
      </c>
      <c r="H144" s="27">
        <v>185446000</v>
      </c>
      <c r="I144" s="27">
        <v>206578000</v>
      </c>
    </row>
    <row r="145" spans="1:9" ht="23.1" customHeight="1">
      <c r="A145" s="25" t="s">
        <v>530</v>
      </c>
      <c r="B145" s="27">
        <v>20000</v>
      </c>
      <c r="C145" s="27">
        <v>39980000</v>
      </c>
      <c r="D145" s="27">
        <v>-35960000</v>
      </c>
      <c r="E145" s="27">
        <v>4020000</v>
      </c>
      <c r="F145" s="27">
        <v>20000</v>
      </c>
      <c r="G145" s="27">
        <v>39980000</v>
      </c>
      <c r="H145" s="27">
        <v>-61460000</v>
      </c>
      <c r="I145" s="27">
        <v>-21480000</v>
      </c>
    </row>
    <row r="146" spans="1:9" ht="23.1" customHeight="1">
      <c r="A146" s="25" t="s">
        <v>531</v>
      </c>
      <c r="B146" s="27">
        <v>90000</v>
      </c>
      <c r="C146" s="27">
        <v>162000000</v>
      </c>
      <c r="D146" s="27">
        <v>-180000000</v>
      </c>
      <c r="E146" s="27">
        <v>-18000000</v>
      </c>
      <c r="F146" s="27">
        <v>90000</v>
      </c>
      <c r="G146" s="27">
        <v>162000000</v>
      </c>
      <c r="H146" s="27">
        <v>-252000000</v>
      </c>
      <c r="I146" s="27">
        <v>-90000000</v>
      </c>
    </row>
    <row r="147" spans="1:9" ht="23.1" customHeight="1">
      <c r="A147" s="25" t="s">
        <v>532</v>
      </c>
      <c r="B147" s="27">
        <v>10000</v>
      </c>
      <c r="C147" s="27">
        <v>18000000</v>
      </c>
      <c r="D147" s="27">
        <v>-20490000</v>
      </c>
      <c r="E147" s="27">
        <v>-2490000</v>
      </c>
      <c r="F147" s="27">
        <v>10000</v>
      </c>
      <c r="G147" s="27">
        <v>18000000</v>
      </c>
      <c r="H147" s="27">
        <v>-23961000</v>
      </c>
      <c r="I147" s="27">
        <v>-5961000</v>
      </c>
    </row>
    <row r="148" spans="1:9" ht="23.1" customHeight="1">
      <c r="A148" s="25" t="s">
        <v>533</v>
      </c>
      <c r="B148" s="27">
        <v>12000</v>
      </c>
      <c r="C148" s="27">
        <v>16116000</v>
      </c>
      <c r="D148" s="27">
        <v>-14232000</v>
      </c>
      <c r="E148" s="27">
        <v>1884000</v>
      </c>
      <c r="F148" s="27">
        <v>12000</v>
      </c>
      <c r="G148" s="27">
        <v>16116000</v>
      </c>
      <c r="H148" s="27">
        <v>-28612000</v>
      </c>
      <c r="I148" s="27">
        <v>-12496000</v>
      </c>
    </row>
    <row r="149" spans="1:9" ht="23.1" customHeight="1">
      <c r="A149" s="25" t="s">
        <v>534</v>
      </c>
      <c r="B149" s="27">
        <v>1000</v>
      </c>
      <c r="C149" s="27">
        <v>1058000</v>
      </c>
      <c r="D149" s="27">
        <v>-666000</v>
      </c>
      <c r="E149" s="27">
        <v>392000</v>
      </c>
      <c r="F149" s="27">
        <v>1000</v>
      </c>
      <c r="G149" s="27">
        <v>1058000</v>
      </c>
      <c r="H149" s="27">
        <v>-1666000</v>
      </c>
      <c r="I149" s="27">
        <v>-608000</v>
      </c>
    </row>
    <row r="150" spans="1:9" ht="23.1" customHeight="1">
      <c r="A150" s="25" t="s">
        <v>535</v>
      </c>
      <c r="B150" s="27">
        <v>602000</v>
      </c>
      <c r="C150" s="27">
        <v>517720000</v>
      </c>
      <c r="D150" s="27">
        <v>-395010000</v>
      </c>
      <c r="E150" s="27">
        <v>122710000</v>
      </c>
      <c r="F150" s="27">
        <v>602000</v>
      </c>
      <c r="G150" s="27">
        <v>517720000</v>
      </c>
      <c r="H150" s="27">
        <v>-395010000</v>
      </c>
      <c r="I150" s="27">
        <v>122710000</v>
      </c>
    </row>
    <row r="151" spans="1:9" ht="23.1" customHeight="1">
      <c r="A151" s="25" t="s">
        <v>536</v>
      </c>
      <c r="B151" s="27">
        <v>885000</v>
      </c>
      <c r="C151" s="27">
        <v>592950000</v>
      </c>
      <c r="D151" s="27">
        <v>-340835000</v>
      </c>
      <c r="E151" s="27">
        <v>252115000</v>
      </c>
      <c r="F151" s="27">
        <v>885000</v>
      </c>
      <c r="G151" s="27">
        <v>592950000</v>
      </c>
      <c r="H151" s="27">
        <v>-340777000</v>
      </c>
      <c r="I151" s="27">
        <v>252173000</v>
      </c>
    </row>
    <row r="152" spans="1:9" ht="23.1" customHeight="1">
      <c r="A152" s="25" t="s">
        <v>537</v>
      </c>
      <c r="B152" s="27">
        <v>24478000</v>
      </c>
      <c r="C152" s="27">
        <v>11773918000</v>
      </c>
      <c r="D152" s="27">
        <v>-11707285000</v>
      </c>
      <c r="E152" s="27">
        <v>66633000</v>
      </c>
      <c r="F152" s="27">
        <v>24478000</v>
      </c>
      <c r="G152" s="27">
        <v>11773918000</v>
      </c>
      <c r="H152" s="27">
        <v>-11707285000</v>
      </c>
      <c r="I152" s="27">
        <v>66633000</v>
      </c>
    </row>
    <row r="153" spans="1:9" ht="23.1" customHeight="1">
      <c r="A153" s="25" t="s">
        <v>538</v>
      </c>
      <c r="B153" s="27">
        <v>31709000</v>
      </c>
      <c r="C153" s="27">
        <v>9988335000</v>
      </c>
      <c r="D153" s="27">
        <v>-10409943000</v>
      </c>
      <c r="E153" s="27">
        <v>-421608000</v>
      </c>
      <c r="F153" s="27">
        <v>31709000</v>
      </c>
      <c r="G153" s="27">
        <v>9988335000</v>
      </c>
      <c r="H153" s="27">
        <v>-10689943000</v>
      </c>
      <c r="I153" s="27">
        <v>-701608000</v>
      </c>
    </row>
    <row r="154" spans="1:9" ht="23.1" customHeight="1">
      <c r="A154" s="25" t="s">
        <v>539</v>
      </c>
      <c r="B154" s="27">
        <v>35671000</v>
      </c>
      <c r="C154" s="27">
        <v>6599135000</v>
      </c>
      <c r="D154" s="27">
        <v>-7364126000</v>
      </c>
      <c r="E154" s="27">
        <v>-764991000</v>
      </c>
      <c r="F154" s="27">
        <v>35671000</v>
      </c>
      <c r="G154" s="27">
        <v>6599135000</v>
      </c>
      <c r="H154" s="27">
        <v>-7364126000</v>
      </c>
      <c r="I154" s="27">
        <v>-764991000</v>
      </c>
    </row>
    <row r="155" spans="1:9" ht="23.1" customHeight="1">
      <c r="A155" s="25" t="s">
        <v>540</v>
      </c>
      <c r="B155" s="27">
        <v>8004000</v>
      </c>
      <c r="C155" s="27">
        <v>7275636000</v>
      </c>
      <c r="D155" s="27">
        <v>-6547272000</v>
      </c>
      <c r="E155" s="27">
        <v>728364000</v>
      </c>
      <c r="F155" s="27">
        <v>8004000</v>
      </c>
      <c r="G155" s="27">
        <v>7275636000</v>
      </c>
      <c r="H155" s="27">
        <v>-10350272000</v>
      </c>
      <c r="I155" s="27">
        <v>-3074636000</v>
      </c>
    </row>
    <row r="156" spans="1:9" ht="23.1" customHeight="1">
      <c r="A156" s="25" t="s">
        <v>541</v>
      </c>
      <c r="B156" s="27">
        <v>80000</v>
      </c>
      <c r="C156" s="27">
        <v>320000</v>
      </c>
      <c r="D156" s="27">
        <v>14800000</v>
      </c>
      <c r="E156" s="27">
        <v>15120000</v>
      </c>
      <c r="F156" s="27">
        <v>80000</v>
      </c>
      <c r="G156" s="27">
        <v>320000</v>
      </c>
      <c r="H156" s="27">
        <v>14800000</v>
      </c>
      <c r="I156" s="27">
        <v>15120000</v>
      </c>
    </row>
    <row r="157" spans="1:9" ht="23.1" customHeight="1">
      <c r="A157" s="25" t="s">
        <v>542</v>
      </c>
      <c r="B157" s="27">
        <v>10000</v>
      </c>
      <c r="C157" s="27">
        <v>7360000</v>
      </c>
      <c r="D157" s="27">
        <v>-5830000</v>
      </c>
      <c r="E157" s="27">
        <v>1530000</v>
      </c>
      <c r="F157" s="27">
        <v>10000</v>
      </c>
      <c r="G157" s="27">
        <v>7360000</v>
      </c>
      <c r="H157" s="27">
        <v>-10720000</v>
      </c>
      <c r="I157" s="27">
        <v>-3360000</v>
      </c>
    </row>
    <row r="158" spans="1:9" ht="23.1" customHeight="1">
      <c r="A158" s="25" t="s">
        <v>543</v>
      </c>
      <c r="B158" s="27">
        <v>20000</v>
      </c>
      <c r="C158" s="27">
        <v>8800000</v>
      </c>
      <c r="D158" s="27">
        <v>-4940000</v>
      </c>
      <c r="E158" s="27">
        <v>3860000</v>
      </c>
      <c r="F158" s="27">
        <v>20000</v>
      </c>
      <c r="G158" s="27">
        <v>8800000</v>
      </c>
      <c r="H158" s="27">
        <v>-7800000</v>
      </c>
      <c r="I158" s="27">
        <v>1000000</v>
      </c>
    </row>
    <row r="159" spans="1:9" ht="23.1" customHeight="1">
      <c r="A159" s="25" t="s">
        <v>544</v>
      </c>
      <c r="B159" s="27">
        <v>399000</v>
      </c>
      <c r="C159" s="27">
        <v>137655000</v>
      </c>
      <c r="D159" s="27">
        <v>-103740000</v>
      </c>
      <c r="E159" s="27">
        <v>33915000</v>
      </c>
      <c r="F159" s="27">
        <v>399000</v>
      </c>
      <c r="G159" s="27">
        <v>137655000</v>
      </c>
      <c r="H159" s="27">
        <v>-153610000</v>
      </c>
      <c r="I159" s="27">
        <v>-15955000</v>
      </c>
    </row>
    <row r="160" spans="1:9" ht="23.1" customHeight="1">
      <c r="A160" s="25" t="s">
        <v>545</v>
      </c>
      <c r="B160" s="27">
        <v>7260000</v>
      </c>
      <c r="C160" s="27">
        <v>1923900000</v>
      </c>
      <c r="D160" s="27">
        <v>-1096260000</v>
      </c>
      <c r="E160" s="27">
        <v>827640000</v>
      </c>
      <c r="F160" s="27">
        <v>7260000</v>
      </c>
      <c r="G160" s="27">
        <v>1923900000</v>
      </c>
      <c r="H160" s="27">
        <v>-1868080000</v>
      </c>
      <c r="I160" s="27">
        <v>55820000</v>
      </c>
    </row>
    <row r="161" spans="1:9" ht="23.1" customHeight="1">
      <c r="A161" s="25" t="s">
        <v>546</v>
      </c>
      <c r="B161" s="27">
        <v>3532000</v>
      </c>
      <c r="C161" s="27">
        <v>635760000</v>
      </c>
      <c r="D161" s="27">
        <v>-633746000</v>
      </c>
      <c r="E161" s="27">
        <v>2014000</v>
      </c>
      <c r="F161" s="27">
        <v>3532000</v>
      </c>
      <c r="G161" s="27">
        <v>635760000</v>
      </c>
      <c r="H161" s="27">
        <v>-633746000</v>
      </c>
      <c r="I161" s="27">
        <v>2014000</v>
      </c>
    </row>
    <row r="162" spans="1:9" ht="23.1" customHeight="1">
      <c r="A162" s="25" t="s">
        <v>547</v>
      </c>
      <c r="B162" s="27">
        <v>28754000</v>
      </c>
      <c r="C162" s="27">
        <v>3479234000</v>
      </c>
      <c r="D162" s="27">
        <v>-3337037000</v>
      </c>
      <c r="E162" s="27">
        <v>142197000</v>
      </c>
      <c r="F162" s="27">
        <v>28754000</v>
      </c>
      <c r="G162" s="27">
        <v>3479234000</v>
      </c>
      <c r="H162" s="27">
        <v>-3376021000</v>
      </c>
      <c r="I162" s="27">
        <v>103213000</v>
      </c>
    </row>
    <row r="163" spans="1:9" ht="23.1" customHeight="1">
      <c r="A163" s="25" t="s">
        <v>548</v>
      </c>
      <c r="B163" s="27">
        <v>32054000</v>
      </c>
      <c r="C163" s="27">
        <v>2660482000</v>
      </c>
      <c r="D163" s="27">
        <v>-1712046000</v>
      </c>
      <c r="E163" s="27">
        <v>948436000</v>
      </c>
      <c r="F163" s="27">
        <v>32054000</v>
      </c>
      <c r="G163" s="27">
        <v>2660482000</v>
      </c>
      <c r="H163" s="27">
        <v>-1712046000</v>
      </c>
      <c r="I163" s="27">
        <v>948436000</v>
      </c>
    </row>
    <row r="164" spans="1:9" ht="23.1" customHeight="1">
      <c r="A164" s="25" t="s">
        <v>550</v>
      </c>
      <c r="B164" s="27">
        <v>2730000</v>
      </c>
      <c r="C164" s="27">
        <v>191100000</v>
      </c>
      <c r="D164" s="27">
        <v>302342000</v>
      </c>
      <c r="E164" s="27">
        <v>493442000</v>
      </c>
      <c r="F164" s="27">
        <v>2730000</v>
      </c>
      <c r="G164" s="27">
        <v>191100000</v>
      </c>
      <c r="H164" s="27">
        <v>302342000</v>
      </c>
      <c r="I164" s="27">
        <v>493442000</v>
      </c>
    </row>
    <row r="165" spans="1:9" ht="23.1" customHeight="1" thickBot="1">
      <c r="B165" s="140" t="s">
        <v>236</v>
      </c>
      <c r="C165" s="140"/>
      <c r="D165" s="140"/>
      <c r="E165" s="140"/>
      <c r="F165" s="161" t="s">
        <v>237</v>
      </c>
      <c r="G165" s="161"/>
      <c r="H165" s="161"/>
      <c r="I165" s="161"/>
    </row>
    <row r="166" spans="1:9" ht="23.1" customHeight="1">
      <c r="A166" s="115" t="s">
        <v>222</v>
      </c>
      <c r="B166" s="115" t="s">
        <v>11</v>
      </c>
      <c r="C166" s="115" t="s">
        <v>13</v>
      </c>
      <c r="D166" s="115" t="s">
        <v>276</v>
      </c>
      <c r="E166" s="116" t="s">
        <v>300</v>
      </c>
      <c r="F166" s="115" t="s">
        <v>11</v>
      </c>
      <c r="G166" s="115" t="s">
        <v>13</v>
      </c>
      <c r="H166" s="115" t="s">
        <v>276</v>
      </c>
      <c r="I166" s="116" t="s">
        <v>300</v>
      </c>
    </row>
    <row r="167" spans="1:9" ht="23.1" customHeight="1">
      <c r="A167" s="25" t="s">
        <v>551</v>
      </c>
      <c r="B167" s="27">
        <v>13349000</v>
      </c>
      <c r="C167" s="27">
        <v>427168000</v>
      </c>
      <c r="D167" s="27">
        <v>2362773000</v>
      </c>
      <c r="E167" s="27">
        <v>2789941000</v>
      </c>
      <c r="F167" s="27">
        <v>13349000</v>
      </c>
      <c r="G167" s="27">
        <v>427168000</v>
      </c>
      <c r="H167" s="27">
        <v>3386095000</v>
      </c>
      <c r="I167" s="27">
        <v>3813263000</v>
      </c>
    </row>
    <row r="168" spans="1:9" ht="23.1" customHeight="1">
      <c r="A168" s="25" t="s">
        <v>552</v>
      </c>
      <c r="B168" s="27">
        <v>42147000</v>
      </c>
      <c r="C168" s="27">
        <v>337176000</v>
      </c>
      <c r="D168" s="27">
        <v>7755048000</v>
      </c>
      <c r="E168" s="27">
        <v>8092224000</v>
      </c>
      <c r="F168" s="27">
        <v>42147000</v>
      </c>
      <c r="G168" s="27">
        <v>337176000</v>
      </c>
      <c r="H168" s="27">
        <v>7056338000</v>
      </c>
      <c r="I168" s="27">
        <v>7393514000</v>
      </c>
    </row>
    <row r="169" spans="1:9" ht="23.1" customHeight="1">
      <c r="A169" s="25" t="s">
        <v>553</v>
      </c>
      <c r="B169" s="27">
        <v>8365000</v>
      </c>
      <c r="C169" s="27">
        <v>83650000</v>
      </c>
      <c r="D169" s="27">
        <v>987070000</v>
      </c>
      <c r="E169" s="27">
        <v>1070720000</v>
      </c>
      <c r="F169" s="27">
        <v>8365000</v>
      </c>
      <c r="G169" s="27">
        <v>83650000</v>
      </c>
      <c r="H169" s="27">
        <v>1496960000</v>
      </c>
      <c r="I169" s="27">
        <v>1580610000</v>
      </c>
    </row>
    <row r="170" spans="1:9" ht="23.1" customHeight="1">
      <c r="A170" s="25" t="s">
        <v>554</v>
      </c>
      <c r="B170" s="27">
        <v>25507000</v>
      </c>
      <c r="C170" s="27">
        <v>51014000</v>
      </c>
      <c r="D170" s="27">
        <v>1428392000</v>
      </c>
      <c r="E170" s="27">
        <v>1479406000</v>
      </c>
      <c r="F170" s="27">
        <v>25507000</v>
      </c>
      <c r="G170" s="27">
        <v>51014000</v>
      </c>
      <c r="H170" s="27">
        <v>1827958000</v>
      </c>
      <c r="I170" s="27">
        <v>1878972000</v>
      </c>
    </row>
    <row r="171" spans="1:9" ht="23.1" customHeight="1">
      <c r="A171" s="25" t="s">
        <v>555</v>
      </c>
      <c r="B171" s="27">
        <v>82835000</v>
      </c>
      <c r="C171" s="27">
        <v>51192030000</v>
      </c>
      <c r="D171" s="27">
        <v>-52652704000</v>
      </c>
      <c r="E171" s="27">
        <v>-1460674000</v>
      </c>
      <c r="F171" s="27">
        <v>82835000</v>
      </c>
      <c r="G171" s="27">
        <v>51192030000</v>
      </c>
      <c r="H171" s="27">
        <v>-52652704000</v>
      </c>
      <c r="I171" s="27">
        <v>-1460674000</v>
      </c>
    </row>
    <row r="172" spans="1:9" ht="23.1" customHeight="1">
      <c r="A172" s="25" t="s">
        <v>556</v>
      </c>
      <c r="B172" s="27">
        <v>48388000</v>
      </c>
      <c r="C172" s="27">
        <v>21726212000</v>
      </c>
      <c r="D172" s="27">
        <v>-17107695000</v>
      </c>
      <c r="E172" s="27">
        <v>4618517000</v>
      </c>
      <c r="F172" s="27">
        <v>48388000</v>
      </c>
      <c r="G172" s="27">
        <v>21726212000</v>
      </c>
      <c r="H172" s="27">
        <v>-16676617000</v>
      </c>
      <c r="I172" s="27">
        <v>5049595000</v>
      </c>
    </row>
    <row r="173" spans="1:9" ht="23.1" customHeight="1">
      <c r="A173" s="25" t="s">
        <v>557</v>
      </c>
      <c r="B173" s="27">
        <v>8076000</v>
      </c>
      <c r="C173" s="27">
        <v>2406648000</v>
      </c>
      <c r="D173" s="27">
        <v>-2735142000</v>
      </c>
      <c r="E173" s="27">
        <v>-328494000</v>
      </c>
      <c r="F173" s="27">
        <v>8076000</v>
      </c>
      <c r="G173" s="27">
        <v>2406648000</v>
      </c>
      <c r="H173" s="27">
        <v>-2735142000</v>
      </c>
      <c r="I173" s="27">
        <v>-328494000</v>
      </c>
    </row>
    <row r="174" spans="1:9" ht="23.1" customHeight="1">
      <c r="A174" s="25" t="s">
        <v>558</v>
      </c>
      <c r="B174" s="27">
        <v>1000000</v>
      </c>
      <c r="C174" s="27">
        <v>200000000</v>
      </c>
      <c r="D174" s="27">
        <v>-230000000</v>
      </c>
      <c r="E174" s="27">
        <v>-30000000</v>
      </c>
      <c r="F174" s="27">
        <v>1000000</v>
      </c>
      <c r="G174" s="27">
        <v>200000000</v>
      </c>
      <c r="H174" s="27">
        <v>-230000000</v>
      </c>
      <c r="I174" s="27">
        <v>-30000000</v>
      </c>
    </row>
    <row r="175" spans="1:9" ht="23.1" customHeight="1">
      <c r="A175" s="25" t="s">
        <v>559</v>
      </c>
      <c r="B175" s="27">
        <v>10000</v>
      </c>
      <c r="C175" s="27">
        <v>1990000</v>
      </c>
      <c r="D175" s="27">
        <v>-1130000</v>
      </c>
      <c r="E175" s="27">
        <v>860000</v>
      </c>
      <c r="F175" s="27">
        <v>10000</v>
      </c>
      <c r="G175" s="27">
        <v>1990000</v>
      </c>
      <c r="H175" s="27">
        <v>-1480000</v>
      </c>
      <c r="I175" s="27">
        <v>510000</v>
      </c>
    </row>
    <row r="176" spans="1:9" ht="23.1" customHeight="1">
      <c r="A176" s="25" t="s">
        <v>560</v>
      </c>
      <c r="B176" s="27">
        <v>11114000</v>
      </c>
      <c r="C176" s="27">
        <v>1133628000</v>
      </c>
      <c r="D176" s="27">
        <v>-1175716000</v>
      </c>
      <c r="E176" s="27">
        <v>-42088000</v>
      </c>
      <c r="F176" s="27">
        <v>11114000</v>
      </c>
      <c r="G176" s="27">
        <v>1133628000</v>
      </c>
      <c r="H176" s="27">
        <v>-1175716000</v>
      </c>
      <c r="I176" s="27">
        <v>-42088000</v>
      </c>
    </row>
    <row r="177" spans="1:9" ht="23.1" customHeight="1">
      <c r="A177" s="25" t="s">
        <v>561</v>
      </c>
      <c r="B177" s="27">
        <v>1000000</v>
      </c>
      <c r="C177" s="27">
        <v>43000000</v>
      </c>
      <c r="D177" s="27">
        <v>-12000000</v>
      </c>
      <c r="E177" s="27">
        <v>31000000</v>
      </c>
      <c r="F177" s="27">
        <v>1000000</v>
      </c>
      <c r="G177" s="27">
        <v>43000000</v>
      </c>
      <c r="H177" s="27">
        <v>-12000000</v>
      </c>
      <c r="I177" s="27">
        <v>31000000</v>
      </c>
    </row>
    <row r="178" spans="1:9" ht="23.1" customHeight="1">
      <c r="A178" s="25" t="s">
        <v>562</v>
      </c>
      <c r="B178" s="27">
        <v>20000</v>
      </c>
      <c r="C178" s="27">
        <v>5920000</v>
      </c>
      <c r="D178" s="27">
        <v>-6040000</v>
      </c>
      <c r="E178" s="27">
        <v>-120000</v>
      </c>
      <c r="F178" s="27">
        <v>20000</v>
      </c>
      <c r="G178" s="27">
        <v>5920000</v>
      </c>
      <c r="H178" s="27">
        <v>-6040000</v>
      </c>
      <c r="I178" s="27">
        <v>-120000</v>
      </c>
    </row>
    <row r="179" spans="1:9" ht="23.1" customHeight="1">
      <c r="A179" s="25" t="s">
        <v>563</v>
      </c>
      <c r="B179" s="27">
        <v>20583000</v>
      </c>
      <c r="C179" s="27">
        <v>4157766000</v>
      </c>
      <c r="D179" s="27">
        <v>-3593121000</v>
      </c>
      <c r="E179" s="27">
        <v>564645000</v>
      </c>
      <c r="F179" s="27">
        <v>20583000</v>
      </c>
      <c r="G179" s="27">
        <v>4157766000</v>
      </c>
      <c r="H179" s="27">
        <v>-3593121000</v>
      </c>
      <c r="I179" s="27">
        <v>564645000</v>
      </c>
    </row>
    <row r="180" spans="1:9" ht="23.1" customHeight="1">
      <c r="A180" s="25" t="s">
        <v>564</v>
      </c>
      <c r="B180" s="27">
        <v>11305000</v>
      </c>
      <c r="C180" s="27">
        <v>1639225000</v>
      </c>
      <c r="D180" s="27">
        <v>-1638115000</v>
      </c>
      <c r="E180" s="27">
        <v>1110000</v>
      </c>
      <c r="F180" s="27">
        <v>11305000</v>
      </c>
      <c r="G180" s="27">
        <v>1639225000</v>
      </c>
      <c r="H180" s="27">
        <v>-1638115000</v>
      </c>
      <c r="I180" s="27">
        <v>1110000</v>
      </c>
    </row>
    <row r="181" spans="1:9" ht="23.1" customHeight="1">
      <c r="A181" s="25" t="s">
        <v>565</v>
      </c>
      <c r="B181" s="27">
        <v>3020000</v>
      </c>
      <c r="C181" s="27">
        <v>329180000</v>
      </c>
      <c r="D181" s="27">
        <v>-310780000</v>
      </c>
      <c r="E181" s="27">
        <v>18400000</v>
      </c>
      <c r="F181" s="27">
        <v>3020000</v>
      </c>
      <c r="G181" s="27">
        <v>329180000</v>
      </c>
      <c r="H181" s="27">
        <v>-310780000</v>
      </c>
      <c r="I181" s="27">
        <v>18400000</v>
      </c>
    </row>
    <row r="182" spans="1:9" ht="23.1" customHeight="1">
      <c r="A182" s="25" t="s">
        <v>566</v>
      </c>
      <c r="B182" s="27">
        <v>2131000</v>
      </c>
      <c r="C182" s="27">
        <v>193921000</v>
      </c>
      <c r="D182" s="27">
        <v>-205314000</v>
      </c>
      <c r="E182" s="27">
        <v>-11393000</v>
      </c>
      <c r="F182" s="27">
        <v>2131000</v>
      </c>
      <c r="G182" s="27">
        <v>193921000</v>
      </c>
      <c r="H182" s="27">
        <v>-205314000</v>
      </c>
      <c r="I182" s="27">
        <v>-11393000</v>
      </c>
    </row>
    <row r="183" spans="1:9" ht="23.1" customHeight="1">
      <c r="A183" s="25" t="s">
        <v>567</v>
      </c>
      <c r="B183" s="27">
        <v>265000</v>
      </c>
      <c r="C183" s="27">
        <v>15105000</v>
      </c>
      <c r="D183" s="27">
        <v>-10070000</v>
      </c>
      <c r="E183" s="27">
        <v>5035000</v>
      </c>
      <c r="F183" s="27">
        <v>265000</v>
      </c>
      <c r="G183" s="27">
        <v>15105000</v>
      </c>
      <c r="H183" s="27">
        <v>-10070000</v>
      </c>
      <c r="I183" s="27">
        <v>5035000</v>
      </c>
    </row>
    <row r="184" spans="1:9" ht="23.1" customHeight="1">
      <c r="A184" s="25" t="s">
        <v>569</v>
      </c>
      <c r="B184" s="27">
        <v>17000000</v>
      </c>
      <c r="C184" s="27">
        <v>4318000000</v>
      </c>
      <c r="D184" s="27">
        <v>-3179000000</v>
      </c>
      <c r="E184" s="27">
        <v>1139000000</v>
      </c>
      <c r="F184" s="27">
        <v>17000000</v>
      </c>
      <c r="G184" s="27">
        <v>4318000000</v>
      </c>
      <c r="H184" s="27">
        <v>-1931970000</v>
      </c>
      <c r="I184" s="27">
        <v>2386030000</v>
      </c>
    </row>
    <row r="185" spans="1:9" ht="23.1" customHeight="1">
      <c r="A185" s="25" t="s">
        <v>570</v>
      </c>
      <c r="B185" s="27">
        <v>19817000</v>
      </c>
      <c r="C185" s="27">
        <v>1189020000</v>
      </c>
      <c r="D185" s="27">
        <v>205566000</v>
      </c>
      <c r="E185" s="27">
        <v>1394586000</v>
      </c>
      <c r="F185" s="27">
        <v>19817000</v>
      </c>
      <c r="G185" s="27">
        <v>1189020000</v>
      </c>
      <c r="H185" s="27">
        <v>904566000</v>
      </c>
      <c r="I185" s="27">
        <v>2093586000</v>
      </c>
    </row>
    <row r="186" spans="1:9" ht="23.1" customHeight="1">
      <c r="A186" s="25" t="s">
        <v>571</v>
      </c>
      <c r="B186" s="27">
        <v>65548000</v>
      </c>
      <c r="C186" s="27">
        <v>721028000</v>
      </c>
      <c r="D186" s="27">
        <v>1461250247</v>
      </c>
      <c r="E186" s="27">
        <v>2182278247</v>
      </c>
      <c r="F186" s="27">
        <v>65548000</v>
      </c>
      <c r="G186" s="27">
        <v>721028000</v>
      </c>
      <c r="H186" s="27">
        <v>2189584247</v>
      </c>
      <c r="I186" s="27">
        <v>2910612247</v>
      </c>
    </row>
    <row r="187" spans="1:9" ht="23.1" customHeight="1">
      <c r="A187" s="25" t="s">
        <v>573</v>
      </c>
      <c r="B187" s="27">
        <v>0</v>
      </c>
      <c r="C187" s="27">
        <v>0</v>
      </c>
      <c r="D187" s="27">
        <v>-7287241000</v>
      </c>
      <c r="E187" s="27">
        <v>-7287241000</v>
      </c>
      <c r="F187" s="27">
        <v>0</v>
      </c>
      <c r="G187" s="27">
        <v>0</v>
      </c>
      <c r="H187" s="27">
        <v>0</v>
      </c>
      <c r="I187" s="27">
        <v>0</v>
      </c>
    </row>
    <row r="188" spans="1:9" ht="23.1" customHeight="1">
      <c r="A188" s="25" t="s">
        <v>574</v>
      </c>
      <c r="B188" s="27">
        <v>0</v>
      </c>
      <c r="C188" s="27">
        <v>0</v>
      </c>
      <c r="D188" s="27">
        <v>-5937676481</v>
      </c>
      <c r="E188" s="27">
        <v>-5937676481</v>
      </c>
      <c r="F188" s="27">
        <v>0</v>
      </c>
      <c r="G188" s="27">
        <v>0</v>
      </c>
      <c r="H188" s="27">
        <v>0</v>
      </c>
      <c r="I188" s="27">
        <v>0</v>
      </c>
    </row>
    <row r="189" spans="1:9" ht="23.1" customHeight="1">
      <c r="A189" s="25" t="s">
        <v>575</v>
      </c>
      <c r="B189" s="27">
        <v>1555000</v>
      </c>
      <c r="C189" s="27">
        <v>404300000</v>
      </c>
      <c r="D189" s="27">
        <v>-419850000</v>
      </c>
      <c r="E189" s="27">
        <v>-15550000</v>
      </c>
      <c r="F189" s="27">
        <v>1555000</v>
      </c>
      <c r="G189" s="27">
        <v>404300000</v>
      </c>
      <c r="H189" s="27">
        <v>-419850000</v>
      </c>
      <c r="I189" s="27">
        <v>-15550000</v>
      </c>
    </row>
    <row r="190" spans="1:9" ht="23.1" customHeight="1">
      <c r="A190" s="25" t="s">
        <v>576</v>
      </c>
      <c r="B190" s="27">
        <v>30167000</v>
      </c>
      <c r="C190" s="27">
        <v>2262525000</v>
      </c>
      <c r="D190" s="27">
        <v>-103833000</v>
      </c>
      <c r="E190" s="27">
        <v>2158692000</v>
      </c>
      <c r="F190" s="27">
        <v>30167000</v>
      </c>
      <c r="G190" s="27">
        <v>2262525000</v>
      </c>
      <c r="H190" s="27">
        <v>131547000</v>
      </c>
      <c r="I190" s="27">
        <v>2394072000</v>
      </c>
    </row>
    <row r="191" spans="1:9" ht="23.1" customHeight="1">
      <c r="A191" s="25" t="s">
        <v>577</v>
      </c>
      <c r="B191" s="27">
        <v>111406000</v>
      </c>
      <c r="C191" s="27">
        <v>3453586000</v>
      </c>
      <c r="D191" s="27">
        <v>1954559000</v>
      </c>
      <c r="E191" s="27">
        <v>5408145000</v>
      </c>
      <c r="F191" s="27">
        <v>111406000</v>
      </c>
      <c r="G191" s="27">
        <v>3453586000</v>
      </c>
      <c r="H191" s="27">
        <v>2104851000</v>
      </c>
      <c r="I191" s="27">
        <v>5558437000</v>
      </c>
    </row>
    <row r="192" spans="1:9" ht="23.1" customHeight="1">
      <c r="A192" s="25" t="s">
        <v>578</v>
      </c>
      <c r="B192" s="27">
        <v>25492000</v>
      </c>
      <c r="C192" s="27">
        <v>254920000</v>
      </c>
      <c r="D192" s="27">
        <v>617336000</v>
      </c>
      <c r="E192" s="27">
        <v>872256000</v>
      </c>
      <c r="F192" s="27">
        <v>25492000</v>
      </c>
      <c r="G192" s="27">
        <v>254920000</v>
      </c>
      <c r="H192" s="27">
        <v>617336000</v>
      </c>
      <c r="I192" s="27">
        <v>872256000</v>
      </c>
    </row>
    <row r="193" spans="1:9" ht="23.1" customHeight="1">
      <c r="A193" s="25" t="s">
        <v>579</v>
      </c>
      <c r="B193" s="27">
        <v>3110000</v>
      </c>
      <c r="C193" s="27">
        <v>3794200000</v>
      </c>
      <c r="D193" s="27">
        <v>-3172200000</v>
      </c>
      <c r="E193" s="27">
        <v>622000000</v>
      </c>
      <c r="F193" s="27">
        <v>3110000</v>
      </c>
      <c r="G193" s="27">
        <v>3794200000</v>
      </c>
      <c r="H193" s="27">
        <v>-3167785000</v>
      </c>
      <c r="I193" s="27">
        <v>626415000</v>
      </c>
    </row>
    <row r="194" spans="1:9" ht="23.1" customHeight="1">
      <c r="A194" s="25" t="s">
        <v>580</v>
      </c>
      <c r="B194" s="27">
        <v>10000</v>
      </c>
      <c r="C194" s="27">
        <v>11160000</v>
      </c>
      <c r="D194" s="27">
        <v>-13420000</v>
      </c>
      <c r="E194" s="27">
        <v>-2260000</v>
      </c>
      <c r="F194" s="27">
        <v>10000</v>
      </c>
      <c r="G194" s="27">
        <v>11160000</v>
      </c>
      <c r="H194" s="27">
        <v>-13420000</v>
      </c>
      <c r="I194" s="27">
        <v>-2260000</v>
      </c>
    </row>
    <row r="195" spans="1:9" ht="23.1" customHeight="1">
      <c r="A195" s="25" t="s">
        <v>581</v>
      </c>
      <c r="B195" s="27">
        <v>12916000</v>
      </c>
      <c r="C195" s="27">
        <v>10759028000</v>
      </c>
      <c r="D195" s="27">
        <v>-12740096000</v>
      </c>
      <c r="E195" s="27">
        <v>-1981068000</v>
      </c>
      <c r="F195" s="27">
        <v>12916000</v>
      </c>
      <c r="G195" s="27">
        <v>10759028000</v>
      </c>
      <c r="H195" s="27">
        <v>-12740096000</v>
      </c>
      <c r="I195" s="27">
        <v>-1981068000</v>
      </c>
    </row>
    <row r="196" spans="1:9" ht="23.1" customHeight="1">
      <c r="A196" s="25" t="s">
        <v>582</v>
      </c>
      <c r="B196" s="27">
        <v>21286000</v>
      </c>
      <c r="C196" s="27">
        <v>13835900000</v>
      </c>
      <c r="D196" s="27">
        <v>-16800797000</v>
      </c>
      <c r="E196" s="27">
        <v>-2964897000</v>
      </c>
      <c r="F196" s="27">
        <v>21286000</v>
      </c>
      <c r="G196" s="27">
        <v>13835900000</v>
      </c>
      <c r="H196" s="27">
        <v>-16800797000</v>
      </c>
      <c r="I196" s="27">
        <v>-2964897000</v>
      </c>
    </row>
    <row r="197" spans="1:9" ht="23.1" customHeight="1">
      <c r="A197" s="25" t="s">
        <v>583</v>
      </c>
      <c r="B197" s="27">
        <v>26602000</v>
      </c>
      <c r="C197" s="27">
        <v>12476338000</v>
      </c>
      <c r="D197" s="27">
        <v>-16032646000</v>
      </c>
      <c r="E197" s="27">
        <v>-3556308000</v>
      </c>
      <c r="F197" s="27">
        <v>26602000</v>
      </c>
      <c r="G197" s="27">
        <v>12476338000</v>
      </c>
      <c r="H197" s="27">
        <v>-16032646000</v>
      </c>
      <c r="I197" s="27">
        <v>-3556308000</v>
      </c>
    </row>
    <row r="198" spans="1:9" ht="23.1" customHeight="1" thickBot="1">
      <c r="B198" s="140" t="s">
        <v>236</v>
      </c>
      <c r="C198" s="140"/>
      <c r="D198" s="140"/>
      <c r="E198" s="140"/>
      <c r="F198" s="161" t="s">
        <v>237</v>
      </c>
      <c r="G198" s="161"/>
      <c r="H198" s="161"/>
      <c r="I198" s="161"/>
    </row>
    <row r="199" spans="1:9" ht="23.1" customHeight="1">
      <c r="A199" s="115" t="s">
        <v>222</v>
      </c>
      <c r="B199" s="115" t="s">
        <v>11</v>
      </c>
      <c r="C199" s="115" t="s">
        <v>13</v>
      </c>
      <c r="D199" s="115" t="s">
        <v>276</v>
      </c>
      <c r="E199" s="116" t="s">
        <v>300</v>
      </c>
      <c r="F199" s="115" t="s">
        <v>11</v>
      </c>
      <c r="G199" s="115" t="s">
        <v>13</v>
      </c>
      <c r="H199" s="115" t="s">
        <v>276</v>
      </c>
      <c r="I199" s="116" t="s">
        <v>300</v>
      </c>
    </row>
    <row r="200" spans="1:9" ht="23.1" customHeight="1">
      <c r="A200" s="25" t="s">
        <v>584</v>
      </c>
      <c r="B200" s="27">
        <v>120837000</v>
      </c>
      <c r="C200" s="27">
        <v>42897135000</v>
      </c>
      <c r="D200" s="27">
        <v>-58160103000</v>
      </c>
      <c r="E200" s="27">
        <v>-15262968000</v>
      </c>
      <c r="F200" s="27">
        <v>120837000</v>
      </c>
      <c r="G200" s="27">
        <v>42897135000</v>
      </c>
      <c r="H200" s="27">
        <v>-58160103000</v>
      </c>
      <c r="I200" s="27">
        <v>-15262968000</v>
      </c>
    </row>
    <row r="201" spans="1:9" ht="23.1" customHeight="1">
      <c r="A201" s="25" t="s">
        <v>585</v>
      </c>
      <c r="B201" s="27">
        <v>5225000</v>
      </c>
      <c r="C201" s="27">
        <v>982300000</v>
      </c>
      <c r="D201" s="27">
        <v>-1271198000</v>
      </c>
      <c r="E201" s="27">
        <v>-288898000</v>
      </c>
      <c r="F201" s="27">
        <v>5225000</v>
      </c>
      <c r="G201" s="27">
        <v>982300000</v>
      </c>
      <c r="H201" s="27">
        <v>-1271198000</v>
      </c>
      <c r="I201" s="27">
        <v>-288898000</v>
      </c>
    </row>
    <row r="202" spans="1:9" ht="23.1" customHeight="1">
      <c r="A202" s="25" t="s">
        <v>586</v>
      </c>
      <c r="B202" s="27">
        <v>6000000</v>
      </c>
      <c r="C202" s="27">
        <v>642000000</v>
      </c>
      <c r="D202" s="27">
        <v>676000000</v>
      </c>
      <c r="E202" s="27">
        <v>1318000000</v>
      </c>
      <c r="F202" s="27">
        <v>6000000</v>
      </c>
      <c r="G202" s="27">
        <v>642000000</v>
      </c>
      <c r="H202" s="27">
        <v>691000000</v>
      </c>
      <c r="I202" s="27">
        <v>1333000000</v>
      </c>
    </row>
    <row r="203" spans="1:9" ht="23.1" customHeight="1">
      <c r="A203" s="25" t="s">
        <v>587</v>
      </c>
      <c r="B203" s="27">
        <v>312000</v>
      </c>
      <c r="C203" s="27">
        <v>312000000</v>
      </c>
      <c r="D203" s="27">
        <v>-436800000</v>
      </c>
      <c r="E203" s="27">
        <v>-124800000</v>
      </c>
      <c r="F203" s="27">
        <v>312000</v>
      </c>
      <c r="G203" s="27">
        <v>312000000</v>
      </c>
      <c r="H203" s="27">
        <v>-436800000</v>
      </c>
      <c r="I203" s="27">
        <v>-124800000</v>
      </c>
    </row>
    <row r="204" spans="1:9" ht="23.1" customHeight="1">
      <c r="A204" s="25" t="s">
        <v>588</v>
      </c>
      <c r="B204" s="27">
        <v>1510000</v>
      </c>
      <c r="C204" s="27">
        <v>755000000</v>
      </c>
      <c r="D204" s="27">
        <v>-906000000</v>
      </c>
      <c r="E204" s="27">
        <v>-151000000</v>
      </c>
      <c r="F204" s="27">
        <v>1510000</v>
      </c>
      <c r="G204" s="27">
        <v>755000000</v>
      </c>
      <c r="H204" s="27">
        <v>-906000000</v>
      </c>
      <c r="I204" s="27">
        <v>-151000000</v>
      </c>
    </row>
    <row r="205" spans="1:9" ht="23.1" customHeight="1">
      <c r="A205" s="25" t="s">
        <v>589</v>
      </c>
      <c r="B205" s="27">
        <v>2000000</v>
      </c>
      <c r="C205" s="27">
        <v>1000000000</v>
      </c>
      <c r="D205" s="27">
        <v>-1440000000</v>
      </c>
      <c r="E205" s="27">
        <v>-440000000</v>
      </c>
      <c r="F205" s="27">
        <v>2000000</v>
      </c>
      <c r="G205" s="27">
        <v>1000000000</v>
      </c>
      <c r="H205" s="27">
        <v>-1440000000</v>
      </c>
      <c r="I205" s="27">
        <v>-440000000</v>
      </c>
    </row>
    <row r="206" spans="1:9" ht="23.1" customHeight="1">
      <c r="A206" s="25" t="s">
        <v>590</v>
      </c>
      <c r="B206" s="27">
        <v>12194000</v>
      </c>
      <c r="C206" s="27">
        <v>3780140000</v>
      </c>
      <c r="D206" s="27">
        <v>-1064780000</v>
      </c>
      <c r="E206" s="27">
        <v>2715360000</v>
      </c>
      <c r="F206" s="27">
        <v>12194000</v>
      </c>
      <c r="G206" s="27">
        <v>3780140000</v>
      </c>
      <c r="H206" s="27">
        <v>-2738540000</v>
      </c>
      <c r="I206" s="27">
        <v>1041600000</v>
      </c>
    </row>
    <row r="207" spans="1:9" ht="23.1" customHeight="1">
      <c r="A207" s="25" t="s">
        <v>591</v>
      </c>
      <c r="B207" s="27">
        <v>0</v>
      </c>
      <c r="C207" s="27">
        <v>0</v>
      </c>
      <c r="D207" s="27">
        <v>-69067000</v>
      </c>
      <c r="E207" s="27">
        <v>-69067000</v>
      </c>
      <c r="F207" s="27">
        <v>0</v>
      </c>
      <c r="G207" s="27">
        <v>0</v>
      </c>
      <c r="H207" s="27">
        <v>0</v>
      </c>
      <c r="I207" s="27">
        <v>0</v>
      </c>
    </row>
    <row r="208" spans="1:9" ht="23.1" customHeight="1">
      <c r="A208" s="25" t="s">
        <v>592</v>
      </c>
      <c r="B208" s="27">
        <v>0</v>
      </c>
      <c r="C208" s="27">
        <v>0</v>
      </c>
      <c r="D208" s="27">
        <v>-255437237</v>
      </c>
      <c r="E208" s="27">
        <v>-255437237</v>
      </c>
      <c r="F208" s="27">
        <v>0</v>
      </c>
      <c r="G208" s="27">
        <v>0</v>
      </c>
      <c r="H208" s="27">
        <v>0</v>
      </c>
      <c r="I208" s="27">
        <v>0</v>
      </c>
    </row>
    <row r="209" spans="1:9" ht="23.1" customHeight="1">
      <c r="A209" s="25" t="s">
        <v>593</v>
      </c>
      <c r="B209" s="27">
        <v>1000000</v>
      </c>
      <c r="C209" s="27">
        <v>490000000</v>
      </c>
      <c r="D209" s="27">
        <v>-313000000</v>
      </c>
      <c r="E209" s="27">
        <v>177000000</v>
      </c>
      <c r="F209" s="27">
        <v>1000000</v>
      </c>
      <c r="G209" s="27">
        <v>490000000</v>
      </c>
      <c r="H209" s="27">
        <v>-400000000</v>
      </c>
      <c r="I209" s="27">
        <v>90000000</v>
      </c>
    </row>
    <row r="210" spans="1:9" ht="23.1" customHeight="1">
      <c r="A210" s="25" t="s">
        <v>594</v>
      </c>
      <c r="B210" s="27">
        <v>2000000</v>
      </c>
      <c r="C210" s="27">
        <v>640000000</v>
      </c>
      <c r="D210" s="27">
        <v>-650000000</v>
      </c>
      <c r="E210" s="27">
        <v>-10000000</v>
      </c>
      <c r="F210" s="27">
        <v>2000000</v>
      </c>
      <c r="G210" s="27">
        <v>640000000</v>
      </c>
      <c r="H210" s="27">
        <v>-650000000</v>
      </c>
      <c r="I210" s="27">
        <v>-10000000</v>
      </c>
    </row>
    <row r="211" spans="1:9" ht="23.1" customHeight="1">
      <c r="A211" s="25" t="s">
        <v>595</v>
      </c>
      <c r="B211" s="27">
        <v>5003000</v>
      </c>
      <c r="C211" s="27">
        <v>1300780000</v>
      </c>
      <c r="D211" s="27">
        <v>-1350780000</v>
      </c>
      <c r="E211" s="27">
        <v>-50000000</v>
      </c>
      <c r="F211" s="27">
        <v>5003000</v>
      </c>
      <c r="G211" s="27">
        <v>1300780000</v>
      </c>
      <c r="H211" s="27">
        <v>-1350780000</v>
      </c>
      <c r="I211" s="27">
        <v>-50000000</v>
      </c>
    </row>
    <row r="212" spans="1:9" ht="23.1" customHeight="1">
      <c r="A212" s="25" t="s">
        <v>596</v>
      </c>
      <c r="B212" s="27">
        <v>3000000</v>
      </c>
      <c r="C212" s="27">
        <v>600000000</v>
      </c>
      <c r="D212" s="27">
        <v>-603000000</v>
      </c>
      <c r="E212" s="27">
        <v>-3000000</v>
      </c>
      <c r="F212" s="27">
        <v>3000000</v>
      </c>
      <c r="G212" s="27">
        <v>600000000</v>
      </c>
      <c r="H212" s="27">
        <v>-603000000</v>
      </c>
      <c r="I212" s="27">
        <v>-3000000</v>
      </c>
    </row>
    <row r="213" spans="1:9" ht="23.1" customHeight="1">
      <c r="A213" s="25" t="s">
        <v>598</v>
      </c>
      <c r="B213" s="27">
        <v>247000</v>
      </c>
      <c r="C213" s="27">
        <v>17043000</v>
      </c>
      <c r="D213" s="27">
        <v>13338000</v>
      </c>
      <c r="E213" s="27">
        <v>30381000</v>
      </c>
      <c r="F213" s="27">
        <v>247000</v>
      </c>
      <c r="G213" s="27">
        <v>17043000</v>
      </c>
      <c r="H213" s="27">
        <v>20254000</v>
      </c>
      <c r="I213" s="27">
        <v>37297000</v>
      </c>
    </row>
    <row r="214" spans="1:9" ht="23.1" customHeight="1">
      <c r="A214" s="25" t="s">
        <v>599</v>
      </c>
      <c r="B214" s="27">
        <v>169055000</v>
      </c>
      <c r="C214" s="27">
        <v>16060225000</v>
      </c>
      <c r="D214" s="27">
        <v>-15044293000</v>
      </c>
      <c r="E214" s="27">
        <v>1015932000</v>
      </c>
      <c r="F214" s="27">
        <v>169055000</v>
      </c>
      <c r="G214" s="27">
        <v>16060225000</v>
      </c>
      <c r="H214" s="27">
        <v>-15044293000</v>
      </c>
      <c r="I214" s="27">
        <v>1015932000</v>
      </c>
    </row>
    <row r="215" spans="1:9" ht="23.1" customHeight="1">
      <c r="A215" s="25" t="s">
        <v>600</v>
      </c>
      <c r="B215" s="27">
        <v>324619000</v>
      </c>
      <c r="C215" s="27">
        <v>16230950000</v>
      </c>
      <c r="D215" s="27">
        <v>-16613918000</v>
      </c>
      <c r="E215" s="27">
        <v>-382968000</v>
      </c>
      <c r="F215" s="27">
        <v>324619000</v>
      </c>
      <c r="G215" s="27">
        <v>16230950000</v>
      </c>
      <c r="H215" s="27">
        <v>-16613918000</v>
      </c>
      <c r="I215" s="27">
        <v>-382968000</v>
      </c>
    </row>
    <row r="216" spans="1:9" ht="23.1" customHeight="1">
      <c r="A216" s="25" t="s">
        <v>601</v>
      </c>
      <c r="B216" s="27">
        <v>59778000</v>
      </c>
      <c r="C216" s="27">
        <v>1972674000</v>
      </c>
      <c r="D216" s="27">
        <v>-1524548000</v>
      </c>
      <c r="E216" s="27">
        <v>448126000</v>
      </c>
      <c r="F216" s="27">
        <v>59778000</v>
      </c>
      <c r="G216" s="27">
        <v>1972674000</v>
      </c>
      <c r="H216" s="27">
        <v>-1524548000</v>
      </c>
      <c r="I216" s="27">
        <v>448126000</v>
      </c>
    </row>
    <row r="217" spans="1:9" ht="23.1" customHeight="1">
      <c r="A217" s="25" t="s">
        <v>602</v>
      </c>
      <c r="B217" s="27">
        <v>342000</v>
      </c>
      <c r="C217" s="27">
        <v>6840000</v>
      </c>
      <c r="D217" s="27">
        <v>-4420000</v>
      </c>
      <c r="E217" s="27">
        <v>2420000</v>
      </c>
      <c r="F217" s="27">
        <v>342000</v>
      </c>
      <c r="G217" s="27">
        <v>6840000</v>
      </c>
      <c r="H217" s="27">
        <v>-4420000</v>
      </c>
      <c r="I217" s="27">
        <v>2420000</v>
      </c>
    </row>
    <row r="218" spans="1:9" ht="23.1" customHeight="1">
      <c r="A218" s="25" t="s">
        <v>603</v>
      </c>
      <c r="B218" s="27">
        <v>2000</v>
      </c>
      <c r="C218" s="27">
        <v>42000</v>
      </c>
      <c r="D218" s="27">
        <v>-44000</v>
      </c>
      <c r="E218" s="27">
        <v>-2000</v>
      </c>
      <c r="F218" s="27">
        <v>2000</v>
      </c>
      <c r="G218" s="27">
        <v>42000</v>
      </c>
      <c r="H218" s="27">
        <v>-44000</v>
      </c>
      <c r="I218" s="27">
        <v>-2000</v>
      </c>
    </row>
    <row r="219" spans="1:9" ht="23.1" customHeight="1">
      <c r="A219" s="25" t="s">
        <v>604</v>
      </c>
      <c r="B219" s="27">
        <v>2000</v>
      </c>
      <c r="C219" s="27">
        <v>1066000</v>
      </c>
      <c r="D219" s="27">
        <v>-1092000</v>
      </c>
      <c r="E219" s="27">
        <v>-26000</v>
      </c>
      <c r="F219" s="27">
        <v>2000</v>
      </c>
      <c r="G219" s="27">
        <v>1066000</v>
      </c>
      <c r="H219" s="27">
        <v>-1092000</v>
      </c>
      <c r="I219" s="27">
        <v>-26000</v>
      </c>
    </row>
    <row r="220" spans="1:9" ht="23.1" customHeight="1">
      <c r="A220" s="25" t="s">
        <v>605</v>
      </c>
      <c r="B220" s="27">
        <v>1000000</v>
      </c>
      <c r="C220" s="27">
        <v>377000000</v>
      </c>
      <c r="D220" s="27">
        <v>-399000000</v>
      </c>
      <c r="E220" s="27">
        <v>-22000000</v>
      </c>
      <c r="F220" s="27">
        <v>1000000</v>
      </c>
      <c r="G220" s="27">
        <v>377000000</v>
      </c>
      <c r="H220" s="27">
        <v>-399000000</v>
      </c>
      <c r="I220" s="27">
        <v>-22000000</v>
      </c>
    </row>
    <row r="221" spans="1:9" ht="23.1" customHeight="1">
      <c r="A221" s="25" t="s">
        <v>606</v>
      </c>
      <c r="B221" s="27">
        <v>27150000</v>
      </c>
      <c r="C221" s="27">
        <v>7602000000</v>
      </c>
      <c r="D221" s="27">
        <v>-7869400000</v>
      </c>
      <c r="E221" s="27">
        <v>-267400000</v>
      </c>
      <c r="F221" s="27">
        <v>27150000</v>
      </c>
      <c r="G221" s="27">
        <v>7602000000</v>
      </c>
      <c r="H221" s="27">
        <v>-7869400000</v>
      </c>
      <c r="I221" s="27">
        <v>-267400000</v>
      </c>
    </row>
    <row r="222" spans="1:9" ht="23.1" customHeight="1">
      <c r="A222" s="25" t="s">
        <v>607</v>
      </c>
      <c r="B222" s="27">
        <v>38181000</v>
      </c>
      <c r="C222" s="27">
        <v>4352634000</v>
      </c>
      <c r="D222" s="27">
        <v>-5126394000</v>
      </c>
      <c r="E222" s="27">
        <v>-773760000</v>
      </c>
      <c r="F222" s="27">
        <v>38181000</v>
      </c>
      <c r="G222" s="27">
        <v>4352634000</v>
      </c>
      <c r="H222" s="27">
        <v>-5126394000</v>
      </c>
      <c r="I222" s="27">
        <v>-773760000</v>
      </c>
    </row>
    <row r="223" spans="1:9" ht="23.1" customHeight="1">
      <c r="A223" s="25" t="s">
        <v>608</v>
      </c>
      <c r="B223" s="27">
        <v>17067000</v>
      </c>
      <c r="C223" s="27">
        <v>1177623000</v>
      </c>
      <c r="D223" s="27">
        <v>-1308932000</v>
      </c>
      <c r="E223" s="27">
        <v>-131309000</v>
      </c>
      <c r="F223" s="27">
        <v>17067000</v>
      </c>
      <c r="G223" s="27">
        <v>1177623000</v>
      </c>
      <c r="H223" s="27">
        <v>-1308932000</v>
      </c>
      <c r="I223" s="27">
        <v>-131309000</v>
      </c>
    </row>
    <row r="224" spans="1:9" ht="23.1" customHeight="1">
      <c r="A224" s="25" t="s">
        <v>609</v>
      </c>
      <c r="B224" s="27">
        <v>3000000</v>
      </c>
      <c r="C224" s="27">
        <v>3969000000</v>
      </c>
      <c r="D224" s="27">
        <v>-4488000000</v>
      </c>
      <c r="E224" s="27">
        <v>-519000000</v>
      </c>
      <c r="F224" s="27">
        <v>3000000</v>
      </c>
      <c r="G224" s="27">
        <v>3969000000</v>
      </c>
      <c r="H224" s="27">
        <v>-4488000000</v>
      </c>
      <c r="I224" s="27">
        <v>-519000000</v>
      </c>
    </row>
    <row r="225" spans="1:9" ht="23.1" customHeight="1">
      <c r="A225" s="25" t="s">
        <v>610</v>
      </c>
      <c r="B225" s="27">
        <v>3000000</v>
      </c>
      <c r="C225" s="27">
        <v>2910000000</v>
      </c>
      <c r="D225" s="27">
        <v>-2909000000</v>
      </c>
      <c r="E225" s="27">
        <v>1000000</v>
      </c>
      <c r="F225" s="27">
        <v>3000000</v>
      </c>
      <c r="G225" s="27">
        <v>2910000000</v>
      </c>
      <c r="H225" s="27">
        <v>-2909000000</v>
      </c>
      <c r="I225" s="27">
        <v>1000000</v>
      </c>
    </row>
    <row r="226" spans="1:9" ht="23.1" customHeight="1">
      <c r="A226" s="25" t="s">
        <v>611</v>
      </c>
      <c r="B226" s="27">
        <v>2000000</v>
      </c>
      <c r="C226" s="27">
        <v>1934000000</v>
      </c>
      <c r="D226" s="27">
        <v>-2268000000</v>
      </c>
      <c r="E226" s="27">
        <v>-334000000</v>
      </c>
      <c r="F226" s="27">
        <v>2000000</v>
      </c>
      <c r="G226" s="27">
        <v>1934000000</v>
      </c>
      <c r="H226" s="27">
        <v>-2268000000</v>
      </c>
      <c r="I226" s="27">
        <v>-334000000</v>
      </c>
    </row>
    <row r="227" spans="1:9">
      <c r="A227" s="25" t="s">
        <v>612</v>
      </c>
      <c r="B227" s="27">
        <v>1000000</v>
      </c>
      <c r="C227" s="27">
        <v>797000000</v>
      </c>
      <c r="D227" s="27">
        <v>-954000000</v>
      </c>
      <c r="E227" s="27">
        <v>-157000000</v>
      </c>
      <c r="F227" s="27">
        <v>1000000</v>
      </c>
      <c r="G227" s="27">
        <v>797000000</v>
      </c>
      <c r="H227" s="27">
        <v>-954000000</v>
      </c>
      <c r="I227" s="27">
        <v>-157000000</v>
      </c>
    </row>
    <row r="228" spans="1:9">
      <c r="A228" s="25" t="s">
        <v>613</v>
      </c>
      <c r="B228" s="27">
        <v>3000000</v>
      </c>
      <c r="C228" s="27">
        <v>1650000000</v>
      </c>
      <c r="D228" s="27">
        <v>-1950000000</v>
      </c>
      <c r="E228" s="27">
        <v>-300000000</v>
      </c>
      <c r="F228" s="27">
        <v>3000000</v>
      </c>
      <c r="G228" s="27">
        <v>1650000000</v>
      </c>
      <c r="H228" s="27">
        <v>-1950000000</v>
      </c>
      <c r="I228" s="27">
        <v>-300000000</v>
      </c>
    </row>
    <row r="229" spans="1:9">
      <c r="A229" s="25" t="s">
        <v>614</v>
      </c>
      <c r="B229" s="27">
        <v>3000000</v>
      </c>
      <c r="C229" s="27">
        <v>1410000000</v>
      </c>
      <c r="D229" s="27">
        <v>-1781000000</v>
      </c>
      <c r="E229" s="27">
        <v>-371000000</v>
      </c>
      <c r="F229" s="27">
        <v>3000000</v>
      </c>
      <c r="G229" s="27">
        <v>1410000000</v>
      </c>
      <c r="H229" s="27">
        <v>-1781000000</v>
      </c>
      <c r="I229" s="27">
        <v>-371000000</v>
      </c>
    </row>
    <row r="230" spans="1:9">
      <c r="A230" s="25" t="s">
        <v>615</v>
      </c>
      <c r="B230" s="27">
        <v>5507000</v>
      </c>
      <c r="C230" s="27">
        <v>2043097000</v>
      </c>
      <c r="D230" s="27">
        <v>-2514692000</v>
      </c>
      <c r="E230" s="27">
        <v>-471595000</v>
      </c>
      <c r="F230" s="27">
        <v>5507000</v>
      </c>
      <c r="G230" s="27">
        <v>2043097000</v>
      </c>
      <c r="H230" s="27">
        <v>-2514692000</v>
      </c>
      <c r="I230" s="27">
        <v>-471595000</v>
      </c>
    </row>
    <row r="231" spans="1:9">
      <c r="A231" s="25" t="s">
        <v>616</v>
      </c>
      <c r="B231" s="27">
        <v>384000</v>
      </c>
      <c r="C231" s="27">
        <v>95616000</v>
      </c>
      <c r="D231" s="27">
        <v>-100322000</v>
      </c>
      <c r="E231" s="27">
        <v>-4706000</v>
      </c>
      <c r="F231" s="27">
        <v>384000</v>
      </c>
      <c r="G231" s="27">
        <v>95616000</v>
      </c>
      <c r="H231" s="27">
        <v>-100322000</v>
      </c>
      <c r="I231" s="27">
        <v>-4706000</v>
      </c>
    </row>
    <row r="232" spans="1:9">
      <c r="A232" s="25" t="s">
        <v>298</v>
      </c>
      <c r="B232" s="27">
        <v>32078</v>
      </c>
      <c r="C232" s="27">
        <v>281294385848</v>
      </c>
      <c r="D232" s="27">
        <v>-223781545175</v>
      </c>
      <c r="E232" s="27">
        <v>57512840673</v>
      </c>
      <c r="F232" s="27">
        <v>32078</v>
      </c>
      <c r="G232" s="27">
        <v>281294385848</v>
      </c>
      <c r="H232" s="27">
        <v>-197348521760</v>
      </c>
      <c r="I232" s="27">
        <v>83945864088</v>
      </c>
    </row>
    <row r="233" spans="1:9" ht="19.5" thickBot="1">
      <c r="A233" s="25" t="s">
        <v>55</v>
      </c>
      <c r="B233" s="27"/>
      <c r="C233" s="34">
        <f>SUM(C7:C232)</f>
        <v>13446176162194</v>
      </c>
      <c r="D233" s="34">
        <f>SUM(D7:D232)</f>
        <v>-13918561711874</v>
      </c>
      <c r="E233" s="34">
        <f>SUM(E7:E232)</f>
        <v>-472385549680</v>
      </c>
      <c r="F233" s="27"/>
      <c r="G233" s="34">
        <f>SUM(G7:G232)</f>
        <v>13446176162194</v>
      </c>
      <c r="H233" s="34">
        <f>SUM(H7:H232)</f>
        <v>-12866864265058</v>
      </c>
      <c r="I233" s="34">
        <f>SUM(I7:I232)</f>
        <v>579311897136</v>
      </c>
    </row>
    <row r="234" spans="1:9" ht="19.5" thickTop="1">
      <c r="A234" s="25" t="s">
        <v>56</v>
      </c>
      <c r="B234" s="76"/>
      <c r="C234" s="77"/>
      <c r="D234" s="77"/>
      <c r="E234" s="77"/>
      <c r="F234" s="76"/>
      <c r="G234" s="77"/>
      <c r="H234" s="77"/>
      <c r="I234" s="77"/>
    </row>
  </sheetData>
  <mergeCells count="18">
    <mergeCell ref="B132:E132"/>
    <mergeCell ref="F132:I132"/>
    <mergeCell ref="B165:E165"/>
    <mergeCell ref="F165:I165"/>
    <mergeCell ref="B198:E198"/>
    <mergeCell ref="F198:I198"/>
    <mergeCell ref="B33:E33"/>
    <mergeCell ref="F33:I33"/>
    <mergeCell ref="B66:E66"/>
    <mergeCell ref="F66:I66"/>
    <mergeCell ref="B99:E99"/>
    <mergeCell ref="F99:I99"/>
    <mergeCell ref="B5:E5"/>
    <mergeCell ref="F5:I5"/>
    <mergeCell ref="A4:D4"/>
    <mergeCell ref="A1:I1"/>
    <mergeCell ref="A2:I2"/>
    <mergeCell ref="A3:I3"/>
  </mergeCells>
  <printOptions horizontalCentered="1"/>
  <pageMargins left="0.2" right="0.2" top="0.25" bottom="0.25" header="0.3" footer="0.3"/>
  <pageSetup paperSize="9" scale="61" orientation="landscape" horizontalDpi="4294967295" verticalDpi="4294967295" r:id="rId1"/>
  <headerFooter differentOddEven="1" differentFirst="1"/>
  <rowBreaks count="6" manualBreakCount="6">
    <brk id="32" max="8" man="1"/>
    <brk id="65" max="8" man="1"/>
    <brk id="98" max="8" man="1"/>
    <brk id="131" max="8" man="1"/>
    <brk id="164" max="8" man="1"/>
    <brk id="197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A3E98-88EE-4B6F-8DFF-558719A22D48}">
  <sheetPr>
    <tabColor rgb="FF92D050"/>
  </sheetPr>
  <dimension ref="A1:L25"/>
  <sheetViews>
    <sheetView rightToLeft="1" tabSelected="1" view="pageBreakPreview" topLeftCell="A13" zoomScaleNormal="100" zoomScaleSheetLayoutView="100" workbookViewId="0">
      <selection activeCell="P28" sqref="P28"/>
    </sheetView>
  </sheetViews>
  <sheetFormatPr defaultRowHeight="14.25"/>
  <cols>
    <col min="3" max="3" width="34.375" bestFit="1" customWidth="1"/>
    <col min="4" max="4" width="10.875" bestFit="1" customWidth="1"/>
    <col min="5" max="5" width="13.125" bestFit="1" customWidth="1"/>
    <col min="6" max="6" width="14.5" bestFit="1" customWidth="1"/>
    <col min="7" max="7" width="7" bestFit="1" customWidth="1"/>
    <col min="8" max="8" width="13.125" customWidth="1"/>
    <col min="12" max="12" width="13.375" bestFit="1" customWidth="1"/>
    <col min="14" max="14" width="13.375" bestFit="1" customWidth="1"/>
  </cols>
  <sheetData>
    <row r="1" spans="1:12" ht="26.25" customHeight="1">
      <c r="A1" s="179" t="str">
        <f>'درآمد سود سهام'!A1:J1</f>
        <v xml:space="preserve"> صندوق سرمایه گذاری مختلط با تضمین اصل سرمایه گیتی دماوند</v>
      </c>
      <c r="B1" s="179"/>
      <c r="C1" s="179"/>
      <c r="D1" s="179"/>
      <c r="E1" s="179"/>
      <c r="F1" s="179"/>
      <c r="G1" s="179"/>
      <c r="H1" s="179"/>
    </row>
    <row r="2" spans="1:12" ht="26.25" customHeight="1">
      <c r="A2" s="179" t="str">
        <f>صندوق!A2</f>
        <v xml:space="preserve">صورت وضعیت پرتفوی </v>
      </c>
      <c r="B2" s="179"/>
      <c r="C2" s="179"/>
      <c r="D2" s="179"/>
      <c r="E2" s="179"/>
      <c r="F2" s="179"/>
      <c r="G2" s="179"/>
      <c r="H2" s="179"/>
    </row>
    <row r="3" spans="1:12" ht="26.25">
      <c r="C3" s="179" t="s">
        <v>638</v>
      </c>
      <c r="D3" s="179"/>
      <c r="E3" s="179"/>
      <c r="F3" s="179"/>
    </row>
    <row r="6" spans="1:12" ht="21">
      <c r="A6" s="180" t="s">
        <v>639</v>
      </c>
      <c r="B6" s="181"/>
      <c r="C6" s="181"/>
      <c r="D6" s="181"/>
      <c r="E6" s="181"/>
      <c r="F6" s="181"/>
      <c r="G6" s="181"/>
      <c r="H6" s="121"/>
    </row>
    <row r="7" spans="1:12" ht="15" thickBot="1">
      <c r="A7" s="121"/>
      <c r="B7" s="121"/>
      <c r="C7" s="121"/>
      <c r="D7" s="121"/>
      <c r="E7" s="121"/>
      <c r="F7" s="121"/>
      <c r="G7" s="121"/>
      <c r="H7" s="121"/>
    </row>
    <row r="8" spans="1:12" ht="51.75">
      <c r="A8" s="128" t="s">
        <v>640</v>
      </c>
      <c r="B8" s="129" t="s">
        <v>641</v>
      </c>
      <c r="C8" s="129" t="s">
        <v>642</v>
      </c>
      <c r="D8" s="129" t="s">
        <v>643</v>
      </c>
      <c r="E8" s="129" t="s">
        <v>644</v>
      </c>
      <c r="F8" s="131" t="s">
        <v>645</v>
      </c>
      <c r="G8" s="131" t="s">
        <v>646</v>
      </c>
      <c r="H8" s="131" t="s">
        <v>647</v>
      </c>
    </row>
    <row r="9" spans="1:12" ht="18">
      <c r="A9" s="182" t="s">
        <v>648</v>
      </c>
      <c r="B9" s="182" t="s">
        <v>1</v>
      </c>
      <c r="C9" s="130" t="s">
        <v>649</v>
      </c>
      <c r="D9" s="127">
        <v>2200000</v>
      </c>
      <c r="E9" s="127">
        <f>D9*G9</f>
        <v>220000000000</v>
      </c>
      <c r="F9" s="127">
        <v>1458152489</v>
      </c>
      <c r="G9" s="127">
        <v>100000</v>
      </c>
      <c r="H9" s="132" t="s">
        <v>655</v>
      </c>
      <c r="L9" s="122"/>
    </row>
    <row r="10" spans="1:12" ht="18">
      <c r="A10" s="182"/>
      <c r="B10" s="182"/>
      <c r="C10" s="130" t="s">
        <v>104</v>
      </c>
      <c r="D10" s="127">
        <v>500000</v>
      </c>
      <c r="E10" s="127">
        <f t="shared" ref="E10:E21" si="0">D10*G10</f>
        <v>50000000000</v>
      </c>
      <c r="F10" s="127">
        <v>4920403435</v>
      </c>
      <c r="G10" s="127">
        <v>100000</v>
      </c>
      <c r="H10" s="132" t="s">
        <v>656</v>
      </c>
      <c r="L10" s="122"/>
    </row>
    <row r="11" spans="1:12" ht="18">
      <c r="A11" s="182"/>
      <c r="B11" s="182"/>
      <c r="C11" s="130" t="s">
        <v>650</v>
      </c>
      <c r="D11" s="127">
        <v>1000000</v>
      </c>
      <c r="E11" s="127">
        <f t="shared" si="0"/>
        <v>100000000000</v>
      </c>
      <c r="F11" s="127">
        <v>4165926959</v>
      </c>
      <c r="G11" s="127">
        <v>100000</v>
      </c>
      <c r="H11" s="132" t="s">
        <v>657</v>
      </c>
    </row>
    <row r="12" spans="1:12" ht="18">
      <c r="A12" s="182"/>
      <c r="B12" s="182"/>
      <c r="C12" s="130" t="s">
        <v>110</v>
      </c>
      <c r="D12" s="127">
        <v>111000</v>
      </c>
      <c r="E12" s="127">
        <f t="shared" si="0"/>
        <v>11100000000</v>
      </c>
      <c r="F12" s="127">
        <v>834272346</v>
      </c>
      <c r="G12" s="127">
        <v>100000</v>
      </c>
      <c r="H12" s="132" t="s">
        <v>658</v>
      </c>
      <c r="L12" s="122"/>
    </row>
    <row r="13" spans="1:12" ht="18">
      <c r="A13" s="182"/>
      <c r="B13" s="182"/>
      <c r="C13" s="130" t="s">
        <v>97</v>
      </c>
      <c r="D13" s="127">
        <v>215000</v>
      </c>
      <c r="E13" s="127">
        <f t="shared" si="0"/>
        <v>21500000000</v>
      </c>
      <c r="F13" s="127">
        <v>1447167560</v>
      </c>
      <c r="G13" s="127">
        <v>100000</v>
      </c>
      <c r="H13" s="132" t="s">
        <v>659</v>
      </c>
      <c r="L13" s="122"/>
    </row>
    <row r="14" spans="1:12" ht="18">
      <c r="A14" s="182"/>
      <c r="B14" s="182"/>
      <c r="C14" s="130" t="s">
        <v>107</v>
      </c>
      <c r="D14" s="127">
        <v>350000</v>
      </c>
      <c r="E14" s="127">
        <f t="shared" si="0"/>
        <v>35000000000</v>
      </c>
      <c r="F14" s="127">
        <v>3427959071</v>
      </c>
      <c r="G14" s="127">
        <v>100000</v>
      </c>
      <c r="H14" s="132" t="s">
        <v>660</v>
      </c>
      <c r="L14" s="122"/>
    </row>
    <row r="15" spans="1:12" ht="18">
      <c r="A15" s="182"/>
      <c r="B15" s="182"/>
      <c r="C15" s="130" t="s">
        <v>651</v>
      </c>
      <c r="D15" s="127">
        <v>454000</v>
      </c>
      <c r="E15" s="127">
        <f t="shared" si="0"/>
        <v>45400000000</v>
      </c>
      <c r="F15" s="127">
        <v>2312873578</v>
      </c>
      <c r="G15" s="127">
        <v>100000</v>
      </c>
      <c r="H15" s="132" t="s">
        <v>661</v>
      </c>
      <c r="L15" s="122"/>
    </row>
    <row r="16" spans="1:12" ht="18">
      <c r="A16" s="182"/>
      <c r="B16" s="182"/>
      <c r="C16" s="130" t="s">
        <v>88</v>
      </c>
      <c r="D16" s="127">
        <v>100000</v>
      </c>
      <c r="E16" s="127">
        <f t="shared" si="0"/>
        <v>10000000000</v>
      </c>
      <c r="F16" s="127">
        <v>499806037</v>
      </c>
      <c r="G16" s="127">
        <v>100000</v>
      </c>
      <c r="H16" s="132" t="s">
        <v>662</v>
      </c>
    </row>
    <row r="17" spans="1:8" ht="18">
      <c r="A17" s="182"/>
      <c r="B17" s="182"/>
      <c r="C17" s="130" t="s">
        <v>652</v>
      </c>
      <c r="D17" s="127">
        <v>200000</v>
      </c>
      <c r="E17" s="127">
        <f t="shared" si="0"/>
        <v>20000000000</v>
      </c>
      <c r="F17" s="127">
        <v>602809216</v>
      </c>
      <c r="G17" s="127">
        <v>100000</v>
      </c>
      <c r="H17" s="132" t="s">
        <v>663</v>
      </c>
    </row>
    <row r="18" spans="1:8" ht="18">
      <c r="A18" s="182"/>
      <c r="B18" s="182"/>
      <c r="C18" s="130" t="s">
        <v>94</v>
      </c>
      <c r="D18" s="127">
        <v>239000</v>
      </c>
      <c r="E18" s="127">
        <f t="shared" si="0"/>
        <v>23900000000</v>
      </c>
      <c r="F18" s="127">
        <v>1580346583</v>
      </c>
      <c r="G18" s="127">
        <v>100000</v>
      </c>
      <c r="H18" s="132" t="s">
        <v>659</v>
      </c>
    </row>
    <row r="19" spans="1:8" ht="18">
      <c r="A19" s="182"/>
      <c r="B19" s="182"/>
      <c r="C19" s="130" t="s">
        <v>653</v>
      </c>
      <c r="D19" s="127">
        <v>379000</v>
      </c>
      <c r="E19" s="127">
        <f t="shared" si="0"/>
        <v>37900000000</v>
      </c>
      <c r="F19" s="127">
        <v>3469174930</v>
      </c>
      <c r="G19" s="127">
        <v>100000</v>
      </c>
      <c r="H19" s="132" t="s">
        <v>664</v>
      </c>
    </row>
    <row r="20" spans="1:8" ht="18">
      <c r="A20" s="182"/>
      <c r="B20" s="182"/>
      <c r="C20" s="130" t="s">
        <v>82</v>
      </c>
      <c r="D20" s="127">
        <v>550000</v>
      </c>
      <c r="E20" s="127">
        <f t="shared" si="0"/>
        <v>55000000000</v>
      </c>
      <c r="F20" s="127">
        <v>1421616421</v>
      </c>
      <c r="G20" s="127">
        <v>100000</v>
      </c>
      <c r="H20" s="132" t="s">
        <v>665</v>
      </c>
    </row>
    <row r="21" spans="1:8" ht="18">
      <c r="A21" s="182"/>
      <c r="B21" s="182"/>
      <c r="C21" s="130" t="s">
        <v>654</v>
      </c>
      <c r="D21" s="127">
        <v>1850000</v>
      </c>
      <c r="E21" s="127">
        <f t="shared" si="0"/>
        <v>185000000000</v>
      </c>
      <c r="F21" s="127">
        <v>5643595596</v>
      </c>
      <c r="G21" s="127">
        <v>100000</v>
      </c>
      <c r="H21" s="132" t="s">
        <v>666</v>
      </c>
    </row>
    <row r="22" spans="1:8" ht="16.5" thickBot="1">
      <c r="A22" s="121"/>
      <c r="B22" s="121"/>
      <c r="C22" s="121"/>
      <c r="D22" s="124">
        <f>SUM(D9:D21)</f>
        <v>8148000</v>
      </c>
      <c r="E22" s="124">
        <f>SUM(E9:E21)</f>
        <v>814800000000</v>
      </c>
      <c r="F22" s="126">
        <f>SUM(F9:F21)</f>
        <v>31784104221</v>
      </c>
      <c r="G22" s="125"/>
      <c r="H22" s="125"/>
    </row>
    <row r="23" spans="1:8" ht="15" thickTop="1"/>
    <row r="25" spans="1:8">
      <c r="G25" s="123"/>
    </row>
  </sheetData>
  <mergeCells count="6">
    <mergeCell ref="C3:F3"/>
    <mergeCell ref="A6:G6"/>
    <mergeCell ref="A9:A21"/>
    <mergeCell ref="B9:B21"/>
    <mergeCell ref="A1:H1"/>
    <mergeCell ref="A2:H2"/>
  </mergeCells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M78"/>
  <sheetViews>
    <sheetView rightToLeft="1" view="pageBreakPreview" topLeftCell="A50" zoomScale="106" zoomScaleNormal="100" zoomScaleSheetLayoutView="106" workbookViewId="0">
      <selection activeCell="L57" sqref="K57:L60"/>
    </sheetView>
  </sheetViews>
  <sheetFormatPr defaultColWidth="9" defaultRowHeight="15.75"/>
  <cols>
    <col min="1" max="1" width="35.5" style="15" bestFit="1" customWidth="1"/>
    <col min="2" max="2" width="12.5" style="15" bestFit="1" customWidth="1"/>
    <col min="3" max="3" width="15.875" style="15" bestFit="1" customWidth="1"/>
    <col min="4" max="4" width="16.125" style="15" bestFit="1" customWidth="1"/>
    <col min="5" max="5" width="10.25" style="15" bestFit="1" customWidth="1"/>
    <col min="6" max="6" width="14.625" style="15" bestFit="1" customWidth="1"/>
    <col min="7" max="7" width="10.25" style="15" bestFit="1" customWidth="1"/>
    <col min="8" max="8" width="14.625" style="15" bestFit="1" customWidth="1"/>
    <col min="9" max="9" width="12.625" style="15" bestFit="1" customWidth="1"/>
    <col min="10" max="10" width="10.375" style="15" bestFit="1" customWidth="1"/>
    <col min="11" max="11" width="16.125" style="15" bestFit="1" customWidth="1"/>
    <col min="12" max="12" width="15.125" style="15" customWidth="1"/>
    <col min="13" max="13" width="7.75" style="15" customWidth="1"/>
    <col min="14" max="14" width="9" style="13" customWidth="1"/>
    <col min="15" max="16384" width="9" style="13"/>
  </cols>
  <sheetData>
    <row r="1" spans="1:13" ht="21">
      <c r="A1" s="133" t="s">
        <v>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ht="21">
      <c r="A2" s="133" t="s">
        <v>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21">
      <c r="A3" s="133" t="s">
        <v>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3" s="118" customFormat="1" ht="18.75">
      <c r="A4" s="139" t="s">
        <v>5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1:13" s="118" customFormat="1" ht="18.75">
      <c r="A5" s="139" t="s">
        <v>6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</row>
    <row r="7" spans="1:13" ht="18.75" customHeight="1" thickBot="1">
      <c r="A7" s="12"/>
      <c r="B7" s="141" t="s">
        <v>7</v>
      </c>
      <c r="C7" s="141"/>
      <c r="D7" s="141"/>
      <c r="E7" s="140" t="s">
        <v>8</v>
      </c>
      <c r="F7" s="140"/>
      <c r="G7" s="140"/>
      <c r="H7" s="140"/>
      <c r="I7" s="141" t="s">
        <v>9</v>
      </c>
      <c r="J7" s="141"/>
      <c r="K7" s="141"/>
      <c r="L7" s="141"/>
      <c r="M7" s="141"/>
    </row>
    <row r="8" spans="1:13" ht="17.25" customHeight="1">
      <c r="A8" s="134" t="s">
        <v>10</v>
      </c>
      <c r="B8" s="134" t="s">
        <v>11</v>
      </c>
      <c r="C8" s="134" t="s">
        <v>12</v>
      </c>
      <c r="D8" s="138" t="s">
        <v>13</v>
      </c>
      <c r="E8" s="136" t="s">
        <v>14</v>
      </c>
      <c r="F8" s="136"/>
      <c r="G8" s="137" t="s">
        <v>15</v>
      </c>
      <c r="H8" s="137"/>
      <c r="I8" s="138" t="s">
        <v>11</v>
      </c>
      <c r="J8" s="138" t="s">
        <v>16</v>
      </c>
      <c r="K8" s="138" t="s">
        <v>12</v>
      </c>
      <c r="L8" s="138" t="s">
        <v>13</v>
      </c>
      <c r="M8" s="142" t="s">
        <v>17</v>
      </c>
    </row>
    <row r="9" spans="1:13" ht="20.25" customHeight="1" thickBot="1">
      <c r="A9" s="135"/>
      <c r="B9" s="135"/>
      <c r="C9" s="135"/>
      <c r="D9" s="135"/>
      <c r="E9" s="14" t="s">
        <v>11</v>
      </c>
      <c r="F9" s="14" t="s">
        <v>18</v>
      </c>
      <c r="G9" s="14" t="s">
        <v>11</v>
      </c>
      <c r="H9" s="14" t="s">
        <v>19</v>
      </c>
      <c r="I9" s="135"/>
      <c r="J9" s="135"/>
      <c r="K9" s="135"/>
      <c r="L9" s="135"/>
      <c r="M9" s="143"/>
    </row>
    <row r="10" spans="1:13" ht="23.1" customHeight="1">
      <c r="A10" s="25" t="s">
        <v>20</v>
      </c>
      <c r="B10" s="27">
        <v>1600000</v>
      </c>
      <c r="C10" s="27">
        <v>23061320680</v>
      </c>
      <c r="D10" s="27">
        <v>27578923200</v>
      </c>
      <c r="E10" s="27">
        <v>0</v>
      </c>
      <c r="F10" s="27">
        <v>0</v>
      </c>
      <c r="G10" s="27">
        <v>800000</v>
      </c>
      <c r="H10" s="27">
        <v>14169685849</v>
      </c>
      <c r="I10" s="27">
        <v>800000</v>
      </c>
      <c r="J10" s="27">
        <v>15050</v>
      </c>
      <c r="K10" s="27">
        <v>11530660340</v>
      </c>
      <c r="L10" s="27">
        <v>11968362000</v>
      </c>
      <c r="M10" s="41">
        <f>(L10/18301746597726)*100</f>
        <v>6.5394643817694831E-2</v>
      </c>
    </row>
    <row r="11" spans="1:13" ht="23.1" customHeight="1">
      <c r="A11" s="25" t="s">
        <v>21</v>
      </c>
      <c r="B11" s="27">
        <v>151000</v>
      </c>
      <c r="C11" s="27">
        <v>1882009647</v>
      </c>
      <c r="D11" s="27">
        <v>2593754788</v>
      </c>
      <c r="E11" s="27">
        <v>0</v>
      </c>
      <c r="F11" s="27">
        <v>0</v>
      </c>
      <c r="G11" s="27">
        <v>0</v>
      </c>
      <c r="H11" s="27">
        <v>0</v>
      </c>
      <c r="I11" s="27">
        <v>151000</v>
      </c>
      <c r="J11" s="27">
        <v>15880</v>
      </c>
      <c r="K11" s="27">
        <v>1882009647</v>
      </c>
      <c r="L11" s="27">
        <v>2383612617</v>
      </c>
      <c r="M11" s="41">
        <f t="shared" ref="M11:M55" si="0">(L11/18301746597726)*100</f>
        <v>1.302396251785152E-2</v>
      </c>
    </row>
    <row r="12" spans="1:13" ht="23.1" customHeight="1">
      <c r="A12" s="25" t="s">
        <v>22</v>
      </c>
      <c r="B12" s="27">
        <v>1692919557</v>
      </c>
      <c r="C12" s="27">
        <v>1041928646670</v>
      </c>
      <c r="D12" s="27">
        <v>1031607196893</v>
      </c>
      <c r="E12" s="27">
        <v>0</v>
      </c>
      <c r="F12" s="27">
        <v>0</v>
      </c>
      <c r="G12" s="27">
        <v>0</v>
      </c>
      <c r="H12" s="27">
        <v>0</v>
      </c>
      <c r="I12" s="27">
        <v>1549928310</v>
      </c>
      <c r="J12" s="27">
        <v>613.01317921085001</v>
      </c>
      <c r="K12" s="27">
        <v>953922884164</v>
      </c>
      <c r="L12" s="27">
        <v>944473228303</v>
      </c>
      <c r="M12" s="41">
        <f t="shared" si="0"/>
        <v>5.1605633553048493</v>
      </c>
    </row>
    <row r="13" spans="1:13" ht="23.1" customHeight="1">
      <c r="A13" s="25" t="s">
        <v>23</v>
      </c>
      <c r="B13" s="27">
        <v>0</v>
      </c>
      <c r="C13" s="27">
        <v>0</v>
      </c>
      <c r="D13" s="27">
        <v>0</v>
      </c>
      <c r="E13" s="27">
        <v>123</v>
      </c>
      <c r="F13" s="27">
        <v>1662038</v>
      </c>
      <c r="G13" s="27">
        <v>0</v>
      </c>
      <c r="H13" s="27">
        <v>0</v>
      </c>
      <c r="I13" s="27">
        <v>123</v>
      </c>
      <c r="J13" s="27">
        <v>17830</v>
      </c>
      <c r="K13" s="27">
        <v>1662161</v>
      </c>
      <c r="L13" s="27">
        <v>2180045</v>
      </c>
      <c r="M13" s="41">
        <f t="shared" si="0"/>
        <v>1.1911677327402575E-5</v>
      </c>
    </row>
    <row r="14" spans="1:13" ht="23.1" customHeight="1">
      <c r="A14" s="25" t="s">
        <v>24</v>
      </c>
      <c r="B14" s="27">
        <v>450000</v>
      </c>
      <c r="C14" s="27">
        <v>2708306911</v>
      </c>
      <c r="D14" s="27">
        <v>4034848950</v>
      </c>
      <c r="E14" s="27">
        <v>0</v>
      </c>
      <c r="F14" s="27">
        <v>0</v>
      </c>
      <c r="G14" s="27">
        <v>449000</v>
      </c>
      <c r="H14" s="27">
        <v>4902366380</v>
      </c>
      <c r="I14" s="27">
        <v>1000</v>
      </c>
      <c r="J14" s="27">
        <v>13070</v>
      </c>
      <c r="K14" s="27">
        <v>6018460</v>
      </c>
      <c r="L14" s="27">
        <v>12992235</v>
      </c>
      <c r="M14" s="41">
        <f t="shared" si="0"/>
        <v>7.098904430036361E-5</v>
      </c>
    </row>
    <row r="15" spans="1:13" ht="23.1" customHeight="1">
      <c r="A15" s="25" t="s">
        <v>25</v>
      </c>
      <c r="B15" s="27">
        <v>18097051</v>
      </c>
      <c r="C15" s="27">
        <v>25549700322</v>
      </c>
      <c r="D15" s="27">
        <v>34647533454</v>
      </c>
      <c r="E15" s="27">
        <v>0</v>
      </c>
      <c r="F15" s="27">
        <v>0</v>
      </c>
      <c r="G15" s="27">
        <v>1448547</v>
      </c>
      <c r="H15" s="27">
        <v>2744022904</v>
      </c>
      <c r="I15" s="27">
        <v>16648504</v>
      </c>
      <c r="J15" s="27">
        <v>1868</v>
      </c>
      <c r="K15" s="27">
        <v>23504618958</v>
      </c>
      <c r="L15" s="27">
        <v>30914364012</v>
      </c>
      <c r="M15" s="41">
        <f t="shared" si="0"/>
        <v>0.16891482923187848</v>
      </c>
    </row>
    <row r="16" spans="1:13" ht="23.1" customHeight="1">
      <c r="A16" s="25" t="s">
        <v>26</v>
      </c>
      <c r="B16" s="27">
        <v>11629297</v>
      </c>
      <c r="C16" s="27">
        <v>55284393630</v>
      </c>
      <c r="D16" s="27">
        <v>55372891856</v>
      </c>
      <c r="E16" s="27">
        <v>0</v>
      </c>
      <c r="F16" s="27">
        <v>0</v>
      </c>
      <c r="G16" s="27">
        <v>0</v>
      </c>
      <c r="H16" s="27">
        <v>0</v>
      </c>
      <c r="I16" s="27">
        <v>19404297</v>
      </c>
      <c r="J16" s="27">
        <v>4286</v>
      </c>
      <c r="K16" s="27">
        <v>89616363730</v>
      </c>
      <c r="L16" s="27">
        <v>82671974385</v>
      </c>
      <c r="M16" s="41">
        <f t="shared" si="0"/>
        <v>0.45171630993553386</v>
      </c>
    </row>
    <row r="17" spans="1:13" ht="23.1" customHeight="1">
      <c r="A17" s="25" t="s">
        <v>27</v>
      </c>
      <c r="B17" s="27">
        <v>89615955</v>
      </c>
      <c r="C17" s="27">
        <v>163129580202</v>
      </c>
      <c r="D17" s="27">
        <v>162130586926</v>
      </c>
      <c r="E17" s="27">
        <v>3600000</v>
      </c>
      <c r="F17" s="27">
        <v>6367692552</v>
      </c>
      <c r="G17" s="27">
        <v>0</v>
      </c>
      <c r="H17" s="27">
        <v>0</v>
      </c>
      <c r="I17" s="27">
        <v>93215955</v>
      </c>
      <c r="J17" s="27">
        <v>1710</v>
      </c>
      <c r="K17" s="27">
        <v>169497272754</v>
      </c>
      <c r="L17" s="27">
        <v>158450857319</v>
      </c>
      <c r="M17" s="41">
        <f t="shared" si="0"/>
        <v>0.86576904817755251</v>
      </c>
    </row>
    <row r="18" spans="1:13" ht="23.1" customHeight="1">
      <c r="A18" s="25" t="s">
        <v>28</v>
      </c>
      <c r="B18" s="27">
        <v>8004537</v>
      </c>
      <c r="C18" s="27">
        <v>33025050529</v>
      </c>
      <c r="D18" s="27">
        <v>38018116006</v>
      </c>
      <c r="E18" s="27">
        <v>80000</v>
      </c>
      <c r="F18" s="27">
        <v>368261418</v>
      </c>
      <c r="G18" s="27">
        <v>0</v>
      </c>
      <c r="H18" s="27">
        <v>0</v>
      </c>
      <c r="I18" s="27">
        <v>8084537</v>
      </c>
      <c r="J18" s="27">
        <v>4870</v>
      </c>
      <c r="K18" s="27">
        <v>33393311947</v>
      </c>
      <c r="L18" s="27">
        <v>39137433608</v>
      </c>
      <c r="M18" s="41">
        <f t="shared" si="0"/>
        <v>0.213845347486468</v>
      </c>
    </row>
    <row r="19" spans="1:13" ht="23.1" customHeight="1">
      <c r="A19" s="25" t="s">
        <v>29</v>
      </c>
      <c r="B19" s="27">
        <v>971721307</v>
      </c>
      <c r="C19" s="27">
        <v>459615214022</v>
      </c>
      <c r="D19" s="27">
        <v>489731359570</v>
      </c>
      <c r="E19" s="27">
        <v>0</v>
      </c>
      <c r="F19" s="27">
        <v>0</v>
      </c>
      <c r="G19" s="27">
        <v>14400000</v>
      </c>
      <c r="H19" s="27">
        <v>6885188181</v>
      </c>
      <c r="I19" s="27">
        <v>909291307</v>
      </c>
      <c r="J19" s="27">
        <v>450</v>
      </c>
      <c r="K19" s="27">
        <v>430086399943</v>
      </c>
      <c r="L19" s="27">
        <v>406746460680</v>
      </c>
      <c r="M19" s="41">
        <f t="shared" si="0"/>
        <v>2.222446139269235</v>
      </c>
    </row>
    <row r="20" spans="1:13" ht="23.1" customHeight="1">
      <c r="A20" s="25" t="s">
        <v>30</v>
      </c>
      <c r="B20" s="27">
        <v>776810832</v>
      </c>
      <c r="C20" s="27">
        <v>2267039695591</v>
      </c>
      <c r="D20" s="27">
        <v>2725826490652</v>
      </c>
      <c r="E20" s="27">
        <v>59152863</v>
      </c>
      <c r="F20" s="27">
        <v>209863372097</v>
      </c>
      <c r="G20" s="27">
        <v>0</v>
      </c>
      <c r="H20" s="27">
        <v>0</v>
      </c>
      <c r="I20" s="27">
        <v>615668695</v>
      </c>
      <c r="J20" s="27">
        <v>3381</v>
      </c>
      <c r="K20" s="27">
        <v>1824184098480</v>
      </c>
      <c r="L20" s="27">
        <v>2069190481446</v>
      </c>
      <c r="M20" s="41">
        <f t="shared" si="0"/>
        <v>11.305972740891832</v>
      </c>
    </row>
    <row r="21" spans="1:13" ht="23.1" customHeight="1">
      <c r="A21" s="25" t="s">
        <v>31</v>
      </c>
      <c r="B21" s="27">
        <v>0</v>
      </c>
      <c r="C21" s="27">
        <v>0</v>
      </c>
      <c r="D21" s="27">
        <v>0</v>
      </c>
      <c r="E21" s="27">
        <v>3500000</v>
      </c>
      <c r="F21" s="27">
        <v>7822596474</v>
      </c>
      <c r="G21" s="27">
        <v>0</v>
      </c>
      <c r="H21" s="27">
        <v>0</v>
      </c>
      <c r="I21" s="27">
        <v>3500000</v>
      </c>
      <c r="J21" s="27">
        <v>2744</v>
      </c>
      <c r="K21" s="27">
        <v>7822596474</v>
      </c>
      <c r="L21" s="27">
        <v>9546856200</v>
      </c>
      <c r="M21" s="41">
        <f t="shared" si="0"/>
        <v>5.2163634487137976E-2</v>
      </c>
    </row>
    <row r="22" spans="1:13" ht="23.1" customHeight="1">
      <c r="A22" s="25" t="s">
        <v>32</v>
      </c>
      <c r="B22" s="27">
        <v>573027397</v>
      </c>
      <c r="C22" s="27">
        <v>715371632704</v>
      </c>
      <c r="D22" s="27">
        <v>772401850691</v>
      </c>
      <c r="E22" s="27">
        <v>0</v>
      </c>
      <c r="F22" s="27">
        <v>0</v>
      </c>
      <c r="G22" s="27">
        <v>0</v>
      </c>
      <c r="H22" s="27">
        <v>0</v>
      </c>
      <c r="I22" s="27">
        <v>574705397</v>
      </c>
      <c r="J22" s="27">
        <v>1298</v>
      </c>
      <c r="K22" s="27">
        <v>717667295927</v>
      </c>
      <c r="L22" s="27">
        <v>741529098057</v>
      </c>
      <c r="M22" s="41">
        <f t="shared" si="0"/>
        <v>4.0516848711539657</v>
      </c>
    </row>
    <row r="23" spans="1:13" ht="23.1" customHeight="1">
      <c r="A23" s="25" t="s">
        <v>33</v>
      </c>
      <c r="B23" s="27">
        <v>134251625</v>
      </c>
      <c r="C23" s="27">
        <v>651977677674</v>
      </c>
      <c r="D23" s="27">
        <v>648714196092</v>
      </c>
      <c r="E23" s="27">
        <v>0</v>
      </c>
      <c r="F23" s="27">
        <v>0</v>
      </c>
      <c r="G23" s="27">
        <v>0</v>
      </c>
      <c r="H23" s="27">
        <v>0</v>
      </c>
      <c r="I23" s="27">
        <v>134251625</v>
      </c>
      <c r="J23" s="27">
        <v>4680</v>
      </c>
      <c r="K23" s="27">
        <v>651977677674</v>
      </c>
      <c r="L23" s="27">
        <v>624559234253</v>
      </c>
      <c r="M23" s="41">
        <f t="shared" si="0"/>
        <v>3.4125662866002187</v>
      </c>
    </row>
    <row r="24" spans="1:13" ht="23.1" customHeight="1">
      <c r="A24" s="25" t="s">
        <v>34</v>
      </c>
      <c r="B24" s="27">
        <v>21000000</v>
      </c>
      <c r="C24" s="27">
        <v>75482654240</v>
      </c>
      <c r="D24" s="27">
        <v>61080396300</v>
      </c>
      <c r="E24" s="27">
        <v>0</v>
      </c>
      <c r="F24" s="27">
        <v>0</v>
      </c>
      <c r="G24" s="27">
        <v>0</v>
      </c>
      <c r="H24" s="27">
        <v>0</v>
      </c>
      <c r="I24" s="27">
        <v>21000000</v>
      </c>
      <c r="J24" s="27">
        <v>2789</v>
      </c>
      <c r="K24" s="27">
        <v>75482654240</v>
      </c>
      <c r="L24" s="27">
        <v>58220514450</v>
      </c>
      <c r="M24" s="41">
        <f t="shared" si="0"/>
        <v>0.31811452605968177</v>
      </c>
    </row>
    <row r="25" spans="1:13" ht="23.1" customHeight="1">
      <c r="A25" s="25" t="s">
        <v>35</v>
      </c>
      <c r="B25" s="27">
        <v>0</v>
      </c>
      <c r="C25" s="27">
        <v>0</v>
      </c>
      <c r="D25" s="27">
        <v>0</v>
      </c>
      <c r="E25" s="27">
        <v>386</v>
      </c>
      <c r="F25" s="27">
        <v>1065166</v>
      </c>
      <c r="G25" s="27">
        <v>0</v>
      </c>
      <c r="H25" s="27">
        <v>0</v>
      </c>
      <c r="I25" s="27">
        <v>386</v>
      </c>
      <c r="J25" s="27">
        <v>3011</v>
      </c>
      <c r="K25" s="27">
        <v>1065552</v>
      </c>
      <c r="L25" s="27">
        <v>1155335</v>
      </c>
      <c r="M25" s="41">
        <f t="shared" si="0"/>
        <v>6.3127035107324175E-6</v>
      </c>
    </row>
    <row r="26" spans="1:13" ht="23.1" customHeight="1">
      <c r="A26" s="25" t="s">
        <v>36</v>
      </c>
      <c r="B26" s="27">
        <v>0</v>
      </c>
      <c r="C26" s="27">
        <v>0</v>
      </c>
      <c r="D26" s="27">
        <v>0</v>
      </c>
      <c r="E26" s="27">
        <v>1800000</v>
      </c>
      <c r="F26" s="27">
        <v>5928277990</v>
      </c>
      <c r="G26" s="27">
        <v>0</v>
      </c>
      <c r="H26" s="27">
        <v>0</v>
      </c>
      <c r="I26" s="27">
        <v>1800000</v>
      </c>
      <c r="J26" s="27">
        <v>4037</v>
      </c>
      <c r="K26" s="27">
        <v>5928277990</v>
      </c>
      <c r="L26" s="27">
        <v>7223363731</v>
      </c>
      <c r="M26" s="41">
        <f t="shared" si="0"/>
        <v>3.9468166015900939E-2</v>
      </c>
    </row>
    <row r="27" spans="1:13" ht="23.1" customHeight="1">
      <c r="A27" s="25" t="s">
        <v>37</v>
      </c>
      <c r="B27" s="27">
        <v>115597</v>
      </c>
      <c r="C27" s="27">
        <v>292707081</v>
      </c>
      <c r="D27" s="27">
        <v>275782080</v>
      </c>
      <c r="E27" s="27">
        <v>0</v>
      </c>
      <c r="F27" s="27">
        <v>0</v>
      </c>
      <c r="G27" s="27">
        <v>0</v>
      </c>
      <c r="H27" s="27">
        <v>0</v>
      </c>
      <c r="I27" s="27">
        <v>115597</v>
      </c>
      <c r="J27" s="27">
        <v>2065</v>
      </c>
      <c r="K27" s="27">
        <v>292707081</v>
      </c>
      <c r="L27" s="27">
        <v>237287496</v>
      </c>
      <c r="M27" s="41">
        <f t="shared" si="0"/>
        <v>1.2965292396163056E-3</v>
      </c>
    </row>
    <row r="28" spans="1:13" ht="23.1" customHeight="1">
      <c r="A28" s="25" t="s">
        <v>38</v>
      </c>
      <c r="B28" s="27">
        <v>227250</v>
      </c>
      <c r="C28" s="27">
        <v>1922460989</v>
      </c>
      <c r="D28" s="27">
        <v>4314649176</v>
      </c>
      <c r="E28" s="27">
        <v>0</v>
      </c>
      <c r="F28" s="27">
        <v>0</v>
      </c>
      <c r="G28" s="27">
        <v>0</v>
      </c>
      <c r="H28" s="27">
        <v>0</v>
      </c>
      <c r="I28" s="27">
        <v>227250</v>
      </c>
      <c r="J28" s="27">
        <v>14840</v>
      </c>
      <c r="K28" s="27">
        <v>1922460989</v>
      </c>
      <c r="L28" s="27">
        <v>3352324283</v>
      </c>
      <c r="M28" s="41">
        <f t="shared" si="0"/>
        <v>1.831696371217667E-2</v>
      </c>
    </row>
    <row r="29" spans="1:13" ht="23.1" customHeight="1">
      <c r="A29" s="25" t="s">
        <v>39</v>
      </c>
      <c r="B29" s="27">
        <v>1112450</v>
      </c>
      <c r="C29" s="27">
        <v>7796925558</v>
      </c>
      <c r="D29" s="27">
        <v>7176842689</v>
      </c>
      <c r="E29" s="27">
        <v>0</v>
      </c>
      <c r="F29" s="27">
        <v>0</v>
      </c>
      <c r="G29" s="27">
        <v>0</v>
      </c>
      <c r="H29" s="27">
        <v>0</v>
      </c>
      <c r="I29" s="27">
        <v>1112450</v>
      </c>
      <c r="J29" s="27">
        <v>6150</v>
      </c>
      <c r="K29" s="27">
        <v>7796925558</v>
      </c>
      <c r="L29" s="27">
        <v>6800860175</v>
      </c>
      <c r="M29" s="41">
        <f t="shared" si="0"/>
        <v>3.7159623747850437E-2</v>
      </c>
    </row>
    <row r="30" spans="1:13" ht="23.1" customHeight="1">
      <c r="A30" s="25" t="s">
        <v>40</v>
      </c>
      <c r="B30" s="27">
        <v>6610000</v>
      </c>
      <c r="C30" s="27">
        <v>40344999284</v>
      </c>
      <c r="D30" s="27">
        <v>38832662656</v>
      </c>
      <c r="E30" s="27">
        <v>390000</v>
      </c>
      <c r="F30" s="27">
        <v>2323014044</v>
      </c>
      <c r="G30" s="27">
        <v>200000</v>
      </c>
      <c r="H30" s="27">
        <v>1188883813</v>
      </c>
      <c r="I30" s="27">
        <v>6800000</v>
      </c>
      <c r="J30" s="27">
        <v>5990</v>
      </c>
      <c r="K30" s="27">
        <v>41448927233</v>
      </c>
      <c r="L30" s="27">
        <v>40489644600</v>
      </c>
      <c r="M30" s="41">
        <f t="shared" si="0"/>
        <v>0.22123377342046063</v>
      </c>
    </row>
    <row r="31" spans="1:13" ht="23.1" customHeight="1">
      <c r="A31" s="25" t="s">
        <v>41</v>
      </c>
      <c r="B31" s="27">
        <v>595000</v>
      </c>
      <c r="C31" s="27">
        <v>10630989175</v>
      </c>
      <c r="D31" s="27">
        <v>17507208600</v>
      </c>
      <c r="E31" s="27">
        <v>0</v>
      </c>
      <c r="F31" s="27">
        <v>0</v>
      </c>
      <c r="G31" s="27">
        <v>595000</v>
      </c>
      <c r="H31" s="27">
        <v>18009949550</v>
      </c>
      <c r="I31" s="27">
        <v>0</v>
      </c>
      <c r="J31" s="27">
        <v>0</v>
      </c>
      <c r="K31" s="27">
        <v>0</v>
      </c>
      <c r="L31" s="27">
        <v>0</v>
      </c>
      <c r="M31" s="41">
        <f t="shared" si="0"/>
        <v>0</v>
      </c>
    </row>
    <row r="32" spans="1:13" ht="23.1" customHeight="1">
      <c r="A32" s="25" t="s">
        <v>42</v>
      </c>
      <c r="B32" s="27">
        <v>8754181</v>
      </c>
      <c r="C32" s="27">
        <v>12728232611</v>
      </c>
      <c r="D32" s="27">
        <v>14401964949</v>
      </c>
      <c r="E32" s="27">
        <v>0</v>
      </c>
      <c r="F32" s="27">
        <v>0</v>
      </c>
      <c r="G32" s="27">
        <v>0</v>
      </c>
      <c r="H32" s="27">
        <v>0</v>
      </c>
      <c r="I32" s="27">
        <v>8754181</v>
      </c>
      <c r="J32" s="27">
        <v>1450</v>
      </c>
      <c r="K32" s="27">
        <v>12728232611</v>
      </c>
      <c r="L32" s="27">
        <v>12618035758</v>
      </c>
      <c r="M32" s="41">
        <f t="shared" si="0"/>
        <v>6.8944434841906266E-2</v>
      </c>
    </row>
    <row r="33" spans="1:13" ht="23.1" customHeight="1">
      <c r="A33" s="25" t="s">
        <v>43</v>
      </c>
      <c r="B33" s="27">
        <v>5120</v>
      </c>
      <c r="C33" s="27">
        <v>16880929</v>
      </c>
      <c r="D33" s="27">
        <v>19162106</v>
      </c>
      <c r="E33" s="27">
        <v>0</v>
      </c>
      <c r="F33" s="27">
        <v>0</v>
      </c>
      <c r="G33" s="27">
        <v>5120</v>
      </c>
      <c r="H33" s="27">
        <v>18714229</v>
      </c>
      <c r="I33" s="27">
        <v>0</v>
      </c>
      <c r="J33" s="27">
        <v>0</v>
      </c>
      <c r="K33" s="27">
        <v>0</v>
      </c>
      <c r="L33" s="27">
        <v>0</v>
      </c>
      <c r="M33" s="41">
        <f t="shared" si="0"/>
        <v>0</v>
      </c>
    </row>
    <row r="34" spans="1:13" ht="23.1" customHeight="1">
      <c r="A34" s="25" t="s">
        <v>44</v>
      </c>
      <c r="B34" s="27">
        <v>76242000</v>
      </c>
      <c r="C34" s="27">
        <v>383820990237</v>
      </c>
      <c r="D34" s="27">
        <v>431235768973</v>
      </c>
      <c r="E34" s="27">
        <v>0</v>
      </c>
      <c r="F34" s="27">
        <v>0</v>
      </c>
      <c r="G34" s="27">
        <v>0</v>
      </c>
      <c r="H34" s="27">
        <v>0</v>
      </c>
      <c r="I34" s="27">
        <v>76242000</v>
      </c>
      <c r="J34" s="27">
        <v>5400</v>
      </c>
      <c r="K34" s="27">
        <v>383820990237</v>
      </c>
      <c r="L34" s="27">
        <v>409257144541</v>
      </c>
      <c r="M34" s="41">
        <f t="shared" si="0"/>
        <v>2.236164413902717</v>
      </c>
    </row>
    <row r="35" spans="1:13" ht="23.1" customHeight="1">
      <c r="A35" s="25" t="s">
        <v>45</v>
      </c>
      <c r="B35" s="27">
        <v>6225840</v>
      </c>
      <c r="C35" s="27">
        <v>46160660284</v>
      </c>
      <c r="D35" s="27">
        <v>51305120932</v>
      </c>
      <c r="E35" s="27">
        <v>0</v>
      </c>
      <c r="F35" s="27">
        <v>0</v>
      </c>
      <c r="G35" s="27">
        <v>0</v>
      </c>
      <c r="H35" s="27">
        <v>0</v>
      </c>
      <c r="I35" s="27">
        <v>6225840</v>
      </c>
      <c r="J35" s="27">
        <v>7550</v>
      </c>
      <c r="K35" s="27">
        <v>46160660284</v>
      </c>
      <c r="L35" s="27">
        <v>46725411707</v>
      </c>
      <c r="M35" s="41">
        <f t="shared" si="0"/>
        <v>0.25530575159862423</v>
      </c>
    </row>
    <row r="36" spans="1:13" ht="23.1" customHeight="1">
      <c r="A36" s="25" t="s">
        <v>46</v>
      </c>
      <c r="B36" s="27">
        <v>393200000</v>
      </c>
      <c r="C36" s="27">
        <v>981654258613</v>
      </c>
      <c r="D36" s="27">
        <v>1230428728081</v>
      </c>
      <c r="E36" s="27">
        <v>0</v>
      </c>
      <c r="F36" s="27">
        <v>0</v>
      </c>
      <c r="G36" s="27">
        <v>40400000</v>
      </c>
      <c r="H36" s="27">
        <v>117254192196</v>
      </c>
      <c r="I36" s="27">
        <v>217452000</v>
      </c>
      <c r="J36" s="27">
        <v>3062</v>
      </c>
      <c r="K36" s="27">
        <v>542885762574</v>
      </c>
      <c r="L36" s="27">
        <v>661876287760</v>
      </c>
      <c r="M36" s="41">
        <f t="shared" si="0"/>
        <v>3.6164651511579686</v>
      </c>
    </row>
    <row r="37" spans="1:13" ht="23.1" customHeight="1">
      <c r="A37" s="25" t="s">
        <v>47</v>
      </c>
      <c r="B37" s="27">
        <v>0</v>
      </c>
      <c r="C37" s="27">
        <v>0</v>
      </c>
      <c r="D37" s="27">
        <v>0</v>
      </c>
      <c r="E37" s="27">
        <v>980000</v>
      </c>
      <c r="F37" s="27">
        <v>7372628254</v>
      </c>
      <c r="G37" s="27">
        <v>490000</v>
      </c>
      <c r="H37" s="27">
        <v>3686314127</v>
      </c>
      <c r="I37" s="27">
        <v>490000</v>
      </c>
      <c r="J37" s="27">
        <v>9250</v>
      </c>
      <c r="K37" s="27">
        <v>3686314127</v>
      </c>
      <c r="L37" s="27">
        <v>4505531625</v>
      </c>
      <c r="M37" s="41">
        <f t="shared" si="0"/>
        <v>2.4618041786021748E-2</v>
      </c>
    </row>
    <row r="38" spans="1:13" ht="23.1" customHeight="1" thickBot="1">
      <c r="A38" s="12"/>
      <c r="B38" s="141" t="s">
        <v>7</v>
      </c>
      <c r="C38" s="141"/>
      <c r="D38" s="141"/>
      <c r="E38" s="140" t="s">
        <v>8</v>
      </c>
      <c r="F38" s="140"/>
      <c r="G38" s="140"/>
      <c r="H38" s="140"/>
      <c r="I38" s="141" t="s">
        <v>9</v>
      </c>
      <c r="J38" s="141"/>
      <c r="K38" s="141"/>
      <c r="L38" s="141"/>
      <c r="M38" s="141"/>
    </row>
    <row r="39" spans="1:13" ht="23.1" customHeight="1">
      <c r="A39" s="134" t="s">
        <v>10</v>
      </c>
      <c r="B39" s="134" t="s">
        <v>11</v>
      </c>
      <c r="C39" s="134" t="s">
        <v>12</v>
      </c>
      <c r="D39" s="138" t="s">
        <v>13</v>
      </c>
      <c r="E39" s="136" t="s">
        <v>14</v>
      </c>
      <c r="F39" s="136"/>
      <c r="G39" s="137" t="s">
        <v>15</v>
      </c>
      <c r="H39" s="137"/>
      <c r="I39" s="138" t="s">
        <v>11</v>
      </c>
      <c r="J39" s="138" t="s">
        <v>16</v>
      </c>
      <c r="K39" s="138" t="s">
        <v>12</v>
      </c>
      <c r="L39" s="138" t="s">
        <v>13</v>
      </c>
      <c r="M39" s="138" t="s">
        <v>17</v>
      </c>
    </row>
    <row r="40" spans="1:13" ht="23.1" customHeight="1" thickBot="1">
      <c r="A40" s="135"/>
      <c r="B40" s="135"/>
      <c r="C40" s="135"/>
      <c r="D40" s="135"/>
      <c r="E40" s="14" t="s">
        <v>11</v>
      </c>
      <c r="F40" s="14" t="s">
        <v>18</v>
      </c>
      <c r="G40" s="14" t="s">
        <v>11</v>
      </c>
      <c r="H40" s="14" t="s">
        <v>19</v>
      </c>
      <c r="I40" s="135"/>
      <c r="J40" s="135"/>
      <c r="K40" s="135"/>
      <c r="L40" s="135"/>
      <c r="M40" s="135"/>
    </row>
    <row r="41" spans="1:13" ht="23.1" customHeight="1">
      <c r="A41" s="25" t="s">
        <v>48</v>
      </c>
      <c r="B41" s="27">
        <v>571500</v>
      </c>
      <c r="C41" s="27">
        <v>24604521630</v>
      </c>
      <c r="D41" s="27">
        <v>26956324835</v>
      </c>
      <c r="E41" s="27">
        <v>0</v>
      </c>
      <c r="F41" s="27">
        <v>0</v>
      </c>
      <c r="G41" s="27">
        <v>285750</v>
      </c>
      <c r="H41" s="27">
        <v>16233445584</v>
      </c>
      <c r="I41" s="27">
        <v>285750</v>
      </c>
      <c r="J41" s="27">
        <v>52300</v>
      </c>
      <c r="K41" s="27">
        <v>12302260815</v>
      </c>
      <c r="L41" s="27">
        <v>14855803889</v>
      </c>
      <c r="M41" s="41">
        <f t="shared" si="0"/>
        <v>8.1171509012401249E-2</v>
      </c>
    </row>
    <row r="42" spans="1:13" ht="23.1" customHeight="1">
      <c r="A42" s="25" t="s">
        <v>49</v>
      </c>
      <c r="B42" s="27">
        <v>500000</v>
      </c>
      <c r="C42" s="27">
        <v>3554924891</v>
      </c>
      <c r="D42" s="27">
        <v>5000071500</v>
      </c>
      <c r="E42" s="27">
        <v>0</v>
      </c>
      <c r="F42" s="27">
        <v>0</v>
      </c>
      <c r="G42" s="27">
        <v>249000</v>
      </c>
      <c r="H42" s="27">
        <v>2561815993</v>
      </c>
      <c r="I42" s="27">
        <v>251000</v>
      </c>
      <c r="J42" s="27">
        <v>7770</v>
      </c>
      <c r="K42" s="27">
        <v>1784572295</v>
      </c>
      <c r="L42" s="27">
        <v>1938665895</v>
      </c>
      <c r="M42" s="41">
        <f t="shared" si="0"/>
        <v>1.0592791702409869E-2</v>
      </c>
    </row>
    <row r="43" spans="1:13" ht="23.1" customHeight="1">
      <c r="A43" s="25" t="s">
        <v>50</v>
      </c>
      <c r="B43" s="27">
        <v>22148320</v>
      </c>
      <c r="C43" s="27">
        <v>98661192550</v>
      </c>
      <c r="D43" s="27">
        <v>96190252323</v>
      </c>
      <c r="E43" s="27">
        <v>4451680</v>
      </c>
      <c r="F43" s="27">
        <v>19155532081</v>
      </c>
      <c r="G43" s="27">
        <v>0</v>
      </c>
      <c r="H43" s="27">
        <v>0</v>
      </c>
      <c r="I43" s="27">
        <v>26600000</v>
      </c>
      <c r="J43" s="27">
        <v>4085</v>
      </c>
      <c r="K43" s="27">
        <v>117816724631</v>
      </c>
      <c r="L43" s="27">
        <v>108014467050</v>
      </c>
      <c r="M43" s="41">
        <f t="shared" si="0"/>
        <v>0.59018666045469592</v>
      </c>
    </row>
    <row r="44" spans="1:13" ht="23.1" customHeight="1">
      <c r="A44" s="25" t="s">
        <v>51</v>
      </c>
      <c r="B44" s="27">
        <v>33522</v>
      </c>
      <c r="C44" s="27">
        <v>4398906504</v>
      </c>
      <c r="D44" s="27">
        <v>4640164268</v>
      </c>
      <c r="E44" s="27">
        <v>0</v>
      </c>
      <c r="F44" s="27">
        <v>0</v>
      </c>
      <c r="G44" s="27">
        <v>0</v>
      </c>
      <c r="H44" s="27">
        <v>0</v>
      </c>
      <c r="I44" s="27">
        <v>33522</v>
      </c>
      <c r="J44" s="27">
        <v>139250</v>
      </c>
      <c r="K44" s="27">
        <v>4398906504</v>
      </c>
      <c r="L44" s="27">
        <v>4640164268</v>
      </c>
      <c r="M44" s="41">
        <f>(L44/18301746597726)*100</f>
        <v>2.5353669078647074E-2</v>
      </c>
    </row>
    <row r="45" spans="1:13" ht="23.1" customHeight="1">
      <c r="A45" s="25" t="s">
        <v>52</v>
      </c>
      <c r="B45" s="27">
        <v>42508129</v>
      </c>
      <c r="C45" s="27">
        <v>105356646751</v>
      </c>
      <c r="D45" s="27">
        <v>121694992225</v>
      </c>
      <c r="E45" s="27">
        <v>20000000</v>
      </c>
      <c r="F45" s="27">
        <v>59555215618</v>
      </c>
      <c r="G45" s="27">
        <v>4368277</v>
      </c>
      <c r="H45" s="27">
        <v>12327047049</v>
      </c>
      <c r="I45" s="27">
        <v>58137852</v>
      </c>
      <c r="J45" s="27">
        <v>2721</v>
      </c>
      <c r="K45" s="27">
        <v>154079761737</v>
      </c>
      <c r="L45" s="27">
        <v>157251846379</v>
      </c>
      <c r="M45" s="41">
        <f>(L45/18301746597726)*100</f>
        <v>0.85921770110476015</v>
      </c>
    </row>
    <row r="46" spans="1:13" ht="23.1" customHeight="1">
      <c r="A46" s="25" t="s">
        <v>53</v>
      </c>
      <c r="B46" s="27">
        <v>1036000</v>
      </c>
      <c r="C46" s="27">
        <v>6364741893</v>
      </c>
      <c r="D46" s="27">
        <v>8485846995</v>
      </c>
      <c r="E46" s="27">
        <v>0</v>
      </c>
      <c r="F46" s="27">
        <v>0</v>
      </c>
      <c r="G46" s="27">
        <v>0</v>
      </c>
      <c r="H46" s="27">
        <v>0</v>
      </c>
      <c r="I46" s="27">
        <v>311000</v>
      </c>
      <c r="J46" s="27">
        <v>8350</v>
      </c>
      <c r="K46" s="27">
        <v>1910651283</v>
      </c>
      <c r="L46" s="27">
        <v>2581398744</v>
      </c>
      <c r="M46" s="41">
        <f t="shared" si="0"/>
        <v>1.4104657881782386E-2</v>
      </c>
    </row>
    <row r="47" spans="1:13" ht="23.1" customHeight="1">
      <c r="A47" s="25" t="s">
        <v>117</v>
      </c>
      <c r="B47" s="27">
        <v>2504000</v>
      </c>
      <c r="C47" s="27">
        <v>12662027991</v>
      </c>
      <c r="D47" s="27">
        <v>29171598380</v>
      </c>
      <c r="E47" s="27">
        <v>0</v>
      </c>
      <c r="F47" s="27">
        <v>0</v>
      </c>
      <c r="G47" s="27">
        <v>2504000</v>
      </c>
      <c r="H47" s="27">
        <v>29171598380</v>
      </c>
      <c r="I47" s="27">
        <v>0</v>
      </c>
      <c r="J47" s="27">
        <v>0</v>
      </c>
      <c r="K47" s="27">
        <v>0</v>
      </c>
      <c r="L47" s="27">
        <v>0</v>
      </c>
      <c r="M47" s="41">
        <f t="shared" si="0"/>
        <v>0</v>
      </c>
    </row>
    <row r="48" spans="1:13" ht="23.1" customHeight="1">
      <c r="A48" s="25" t="s">
        <v>118</v>
      </c>
      <c r="B48" s="27">
        <v>890000</v>
      </c>
      <c r="C48" s="27">
        <v>2448124112</v>
      </c>
      <c r="D48" s="27">
        <v>2965606162</v>
      </c>
      <c r="E48" s="27">
        <v>0</v>
      </c>
      <c r="F48" s="27">
        <v>0</v>
      </c>
      <c r="G48" s="27">
        <v>890000</v>
      </c>
      <c r="H48" s="27">
        <v>2965606162</v>
      </c>
      <c r="I48" s="27">
        <v>0</v>
      </c>
      <c r="J48" s="27">
        <v>0</v>
      </c>
      <c r="K48" s="27">
        <v>0</v>
      </c>
      <c r="L48" s="27">
        <v>0</v>
      </c>
      <c r="M48" s="41">
        <f t="shared" si="0"/>
        <v>0</v>
      </c>
    </row>
    <row r="49" spans="1:13" ht="23.1" customHeight="1">
      <c r="A49" s="25" t="s">
        <v>119</v>
      </c>
      <c r="B49" s="27">
        <v>1880000</v>
      </c>
      <c r="C49" s="27">
        <v>3281366531</v>
      </c>
      <c r="D49" s="27">
        <v>3383128620</v>
      </c>
      <c r="E49" s="27">
        <v>0</v>
      </c>
      <c r="F49" s="27">
        <v>0</v>
      </c>
      <c r="G49" s="27">
        <v>1880000</v>
      </c>
      <c r="H49" s="27">
        <v>3383128620</v>
      </c>
      <c r="I49" s="27">
        <v>0</v>
      </c>
      <c r="J49" s="27">
        <v>0</v>
      </c>
      <c r="K49" s="27">
        <v>0</v>
      </c>
      <c r="L49" s="27">
        <v>0</v>
      </c>
      <c r="M49" s="41">
        <f t="shared" si="0"/>
        <v>0</v>
      </c>
    </row>
    <row r="50" spans="1:13" ht="23.1" customHeight="1">
      <c r="A50" s="25" t="s">
        <v>120</v>
      </c>
      <c r="B50" s="27">
        <v>2003000</v>
      </c>
      <c r="C50" s="27">
        <v>585558620</v>
      </c>
      <c r="D50" s="27">
        <v>4004968455</v>
      </c>
      <c r="E50" s="27">
        <v>0</v>
      </c>
      <c r="F50" s="27">
        <v>0</v>
      </c>
      <c r="G50" s="27">
        <v>2003000</v>
      </c>
      <c r="H50" s="27">
        <v>4004968455</v>
      </c>
      <c r="I50" s="27">
        <v>0</v>
      </c>
      <c r="J50" s="27">
        <v>0</v>
      </c>
      <c r="K50" s="27">
        <v>0</v>
      </c>
      <c r="L50" s="27">
        <v>0</v>
      </c>
      <c r="M50" s="41">
        <f t="shared" si="0"/>
        <v>0</v>
      </c>
    </row>
    <row r="51" spans="1:13" ht="23.1" customHeight="1">
      <c r="A51" s="25" t="s">
        <v>121</v>
      </c>
      <c r="B51" s="27">
        <v>3003000</v>
      </c>
      <c r="C51" s="27">
        <v>301622887</v>
      </c>
      <c r="D51" s="27">
        <v>2702004055</v>
      </c>
      <c r="E51" s="27">
        <v>0</v>
      </c>
      <c r="F51" s="27">
        <v>0</v>
      </c>
      <c r="G51" s="27">
        <v>3003000</v>
      </c>
      <c r="H51" s="27">
        <v>2702004055</v>
      </c>
      <c r="I51" s="27">
        <v>0</v>
      </c>
      <c r="J51" s="27">
        <v>0</v>
      </c>
      <c r="K51" s="27">
        <v>0</v>
      </c>
      <c r="L51" s="27">
        <v>0</v>
      </c>
      <c r="M51" s="41">
        <f t="shared" si="0"/>
        <v>0</v>
      </c>
    </row>
    <row r="52" spans="1:13" ht="18.75">
      <c r="A52" s="25" t="s">
        <v>124</v>
      </c>
      <c r="B52" s="27">
        <v>3001000</v>
      </c>
      <c r="C52" s="27">
        <v>2703588573</v>
      </c>
      <c r="D52" s="27">
        <v>8700659004</v>
      </c>
      <c r="E52" s="27">
        <v>0</v>
      </c>
      <c r="F52" s="27">
        <v>0</v>
      </c>
      <c r="G52" s="27">
        <v>3001000</v>
      </c>
      <c r="H52" s="27">
        <v>8700659004</v>
      </c>
      <c r="I52" s="27">
        <v>0</v>
      </c>
      <c r="J52" s="27">
        <v>0</v>
      </c>
      <c r="K52" s="27">
        <v>0</v>
      </c>
      <c r="L52" s="27">
        <v>0</v>
      </c>
      <c r="M52" s="41">
        <f t="shared" si="0"/>
        <v>0</v>
      </c>
    </row>
    <row r="53" spans="1:13" ht="18.75">
      <c r="A53" s="25" t="s">
        <v>125</v>
      </c>
      <c r="B53" s="27">
        <v>35000</v>
      </c>
      <c r="C53" s="27">
        <v>28007140</v>
      </c>
      <c r="D53" s="27">
        <v>7698018</v>
      </c>
      <c r="E53" s="27">
        <v>0</v>
      </c>
      <c r="F53" s="27">
        <v>0</v>
      </c>
      <c r="G53" s="27">
        <v>35000</v>
      </c>
      <c r="H53" s="27">
        <v>7698018</v>
      </c>
      <c r="I53" s="3">
        <v>0</v>
      </c>
      <c r="J53" s="3">
        <v>0</v>
      </c>
      <c r="K53" s="3">
        <v>0</v>
      </c>
      <c r="L53" s="3">
        <v>0</v>
      </c>
      <c r="M53" s="41">
        <f t="shared" si="0"/>
        <v>0</v>
      </c>
    </row>
    <row r="54" spans="1:13" ht="18.75">
      <c r="A54" s="25" t="s">
        <v>122</v>
      </c>
      <c r="B54" s="27">
        <v>0</v>
      </c>
      <c r="C54" s="27">
        <v>0</v>
      </c>
      <c r="D54" s="27">
        <v>0</v>
      </c>
      <c r="E54" s="27">
        <v>1143000</v>
      </c>
      <c r="F54" s="27">
        <v>348456073</v>
      </c>
      <c r="G54" s="27">
        <v>1143000</v>
      </c>
      <c r="H54" s="27">
        <v>348456073</v>
      </c>
      <c r="I54" s="3">
        <v>0</v>
      </c>
      <c r="J54" s="3">
        <v>0</v>
      </c>
      <c r="K54" s="3">
        <v>0</v>
      </c>
      <c r="L54" s="3">
        <v>0</v>
      </c>
      <c r="M54" s="41">
        <f t="shared" si="0"/>
        <v>0</v>
      </c>
    </row>
    <row r="55" spans="1:13" ht="18.75">
      <c r="A55" s="25" t="s">
        <v>123</v>
      </c>
      <c r="B55" s="27">
        <v>0</v>
      </c>
      <c r="C55" s="27">
        <v>0</v>
      </c>
      <c r="D55" s="27">
        <v>0</v>
      </c>
      <c r="E55" s="27">
        <v>954000</v>
      </c>
      <c r="F55" s="27">
        <v>22902472</v>
      </c>
      <c r="G55" s="27">
        <v>954000</v>
      </c>
      <c r="H55" s="27">
        <v>22902472</v>
      </c>
      <c r="I55" s="3">
        <v>0</v>
      </c>
      <c r="J55" s="3">
        <v>0</v>
      </c>
      <c r="K55" s="3">
        <v>0</v>
      </c>
      <c r="L55" s="3">
        <v>0</v>
      </c>
      <c r="M55" s="41">
        <f t="shared" si="0"/>
        <v>0</v>
      </c>
    </row>
    <row r="56" spans="1:13" ht="19.5" thickBot="1">
      <c r="A56" s="25" t="s">
        <v>55</v>
      </c>
      <c r="B56" s="27"/>
      <c r="C56" s="34">
        <f>SUM(C10:C55)</f>
        <v>7266376217656</v>
      </c>
      <c r="D56" s="34">
        <f>SUM(D10:D55)</f>
        <v>8163139350460</v>
      </c>
      <c r="E56" s="27"/>
      <c r="F56" s="34">
        <f>SUM(F10:F55)</f>
        <v>319130676277</v>
      </c>
      <c r="G56" s="27"/>
      <c r="H56" s="34">
        <f>SUM(H10:H55)</f>
        <v>251288647094</v>
      </c>
      <c r="I56" s="27"/>
      <c r="J56" s="27"/>
      <c r="K56" s="34">
        <f>SUM(K10:K55)</f>
        <v>6329540726400</v>
      </c>
      <c r="L56" s="34">
        <f>SUM(L10:L55)</f>
        <v>6662177042846</v>
      </c>
      <c r="M56" s="42">
        <f>SUM(M10:M55)</f>
        <v>36.401864747016973</v>
      </c>
    </row>
    <row r="57" spans="1:13" ht="16.5" thickTop="1">
      <c r="A57" s="5" t="s">
        <v>56</v>
      </c>
      <c r="B57" s="6"/>
      <c r="C57" s="7"/>
      <c r="D57" s="7"/>
      <c r="E57" s="7"/>
      <c r="F57" s="7"/>
      <c r="G57" s="7"/>
      <c r="H57" s="7"/>
      <c r="I57" s="6"/>
      <c r="J57" s="7"/>
      <c r="K57" s="7"/>
      <c r="L57" s="7"/>
    </row>
    <row r="58" spans="1:13">
      <c r="K58" s="99"/>
      <c r="L58" s="99"/>
    </row>
    <row r="59" spans="1:13">
      <c r="K59" s="108"/>
      <c r="L59" s="108"/>
    </row>
    <row r="60" spans="1:13">
      <c r="K60" s="108"/>
      <c r="L60" s="108"/>
    </row>
    <row r="61" spans="1:13" ht="18.75">
      <c r="E61" s="27"/>
    </row>
    <row r="62" spans="1:13" ht="18.75">
      <c r="E62" s="27"/>
    </row>
    <row r="63" spans="1:13" ht="18.75">
      <c r="E63" s="27"/>
    </row>
    <row r="64" spans="1:13" ht="18.75">
      <c r="E64" s="27"/>
    </row>
    <row r="70" spans="1:5">
      <c r="A70" s="13"/>
      <c r="B70" s="13"/>
      <c r="C70" s="13"/>
      <c r="D70" s="13"/>
      <c r="E70" s="13"/>
    </row>
    <row r="78" spans="1:5" ht="18.75">
      <c r="C78" s="27"/>
    </row>
  </sheetData>
  <mergeCells count="33">
    <mergeCell ref="M39:M40"/>
    <mergeCell ref="G39:H39"/>
    <mergeCell ref="I39:I40"/>
    <mergeCell ref="J39:J40"/>
    <mergeCell ref="K39:K40"/>
    <mergeCell ref="L39:L40"/>
    <mergeCell ref="A39:A40"/>
    <mergeCell ref="B39:B40"/>
    <mergeCell ref="C39:C40"/>
    <mergeCell ref="D39:D40"/>
    <mergeCell ref="E39:F39"/>
    <mergeCell ref="B38:D38"/>
    <mergeCell ref="E38:H38"/>
    <mergeCell ref="I38:M38"/>
    <mergeCell ref="L8:L9"/>
    <mergeCell ref="J8:J9"/>
    <mergeCell ref="M8:M9"/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</mergeCells>
  <pageMargins left="0.70866141732283472" right="0.70866141732283472" top="0.74803149606299213" bottom="0.74803149606299213" header="0.31496062992125984" footer="0.31496062992125984"/>
  <pageSetup paperSize="9" scale="61" orientation="landscape" horizontalDpi="4294967295" verticalDpi="4294967295" r:id="rId1"/>
  <headerFooter differentOddEven="1"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5CFAC-E756-42EA-9A38-E207F0875795}">
  <sheetPr>
    <tabColor rgb="FF92D050"/>
  </sheetPr>
  <dimension ref="A1:P24"/>
  <sheetViews>
    <sheetView rightToLeft="1" view="pageBreakPreview" zoomScaleNormal="100" zoomScaleSheetLayoutView="100" workbookViewId="0">
      <selection activeCell="C31" sqref="C31"/>
    </sheetView>
  </sheetViews>
  <sheetFormatPr defaultColWidth="9" defaultRowHeight="15.75"/>
  <cols>
    <col min="1" max="1" width="35.625" style="15" bestFit="1" customWidth="1"/>
    <col min="2" max="2" width="12.625" style="15" bestFit="1" customWidth="1"/>
    <col min="3" max="4" width="17.125" style="15" bestFit="1" customWidth="1"/>
    <col min="5" max="5" width="12.5" style="15" bestFit="1" customWidth="1"/>
    <col min="6" max="6" width="16.125" style="15" bestFit="1" customWidth="1"/>
    <col min="7" max="7" width="10.25" style="15" bestFit="1" customWidth="1"/>
    <col min="8" max="8" width="14.625" style="15" bestFit="1" customWidth="1"/>
    <col min="9" max="9" width="12.5" style="15" bestFit="1" customWidth="1"/>
    <col min="10" max="10" width="12.5" style="15" customWidth="1"/>
    <col min="11" max="11" width="17.25" style="15" bestFit="1" customWidth="1"/>
    <col min="12" max="12" width="17.125" style="15" bestFit="1" customWidth="1"/>
    <col min="13" max="13" width="7.75" style="15" customWidth="1"/>
    <col min="14" max="14" width="9" style="13" customWidth="1"/>
    <col min="15" max="15" width="16.75" style="13" bestFit="1" customWidth="1"/>
    <col min="16" max="16" width="17.125" style="13" bestFit="1" customWidth="1"/>
    <col min="17" max="16384" width="9" style="13"/>
  </cols>
  <sheetData>
    <row r="1" spans="1:16" ht="21">
      <c r="A1" s="133" t="s">
        <v>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6" ht="21">
      <c r="A2" s="133" t="s">
        <v>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6" ht="21">
      <c r="A3" s="133" t="s">
        <v>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6" s="119" customFormat="1" ht="18.75">
      <c r="A4" s="139" t="s">
        <v>5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1:16" s="119" customFormat="1" ht="18.75">
      <c r="A5" s="139" t="s">
        <v>318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</row>
    <row r="7" spans="1:16" ht="18.75" customHeight="1" thickBot="1">
      <c r="A7" s="12"/>
      <c r="B7" s="141" t="s">
        <v>7</v>
      </c>
      <c r="C7" s="141"/>
      <c r="D7" s="141"/>
      <c r="E7" s="140" t="s">
        <v>8</v>
      </c>
      <c r="F7" s="140"/>
      <c r="G7" s="140"/>
      <c r="H7" s="140"/>
      <c r="I7" s="141" t="s">
        <v>9</v>
      </c>
      <c r="J7" s="141"/>
      <c r="K7" s="141"/>
      <c r="L7" s="141"/>
      <c r="M7" s="141"/>
    </row>
    <row r="8" spans="1:16" ht="17.25" customHeight="1">
      <c r="A8" s="134" t="s">
        <v>10</v>
      </c>
      <c r="B8" s="145" t="s">
        <v>11</v>
      </c>
      <c r="C8" s="145" t="s">
        <v>12</v>
      </c>
      <c r="D8" s="144" t="s">
        <v>13</v>
      </c>
      <c r="E8" s="146" t="s">
        <v>14</v>
      </c>
      <c r="F8" s="146"/>
      <c r="G8" s="147" t="s">
        <v>15</v>
      </c>
      <c r="H8" s="147"/>
      <c r="I8" s="144" t="s">
        <v>11</v>
      </c>
      <c r="J8" s="144" t="s">
        <v>16</v>
      </c>
      <c r="K8" s="144" t="s">
        <v>12</v>
      </c>
      <c r="L8" s="144" t="s">
        <v>13</v>
      </c>
      <c r="M8" s="142" t="s">
        <v>17</v>
      </c>
    </row>
    <row r="9" spans="1:16" ht="20.25" customHeight="1" thickBot="1">
      <c r="A9" s="135"/>
      <c r="B9" s="141"/>
      <c r="C9" s="141"/>
      <c r="D9" s="141"/>
      <c r="E9" s="28" t="s">
        <v>11</v>
      </c>
      <c r="F9" s="28" t="s">
        <v>18</v>
      </c>
      <c r="G9" s="28" t="s">
        <v>11</v>
      </c>
      <c r="H9" s="28" t="s">
        <v>19</v>
      </c>
      <c r="I9" s="141"/>
      <c r="J9" s="141"/>
      <c r="K9" s="141"/>
      <c r="L9" s="141"/>
      <c r="M9" s="143"/>
    </row>
    <row r="10" spans="1:16" ht="23.1" customHeight="1">
      <c r="A10" s="25" t="s">
        <v>319</v>
      </c>
      <c r="B10" s="27">
        <v>2229000</v>
      </c>
      <c r="C10" s="27">
        <v>28700121750</v>
      </c>
      <c r="D10" s="27">
        <v>28700121750</v>
      </c>
      <c r="E10" s="27">
        <v>0</v>
      </c>
      <c r="F10" s="27">
        <v>0</v>
      </c>
      <c r="G10" s="27">
        <v>2229000</v>
      </c>
      <c r="H10" s="27">
        <v>28274683895</v>
      </c>
      <c r="I10" s="27">
        <v>0</v>
      </c>
      <c r="J10" s="27">
        <v>0</v>
      </c>
      <c r="K10" s="27">
        <v>0</v>
      </c>
      <c r="L10" s="27">
        <v>0</v>
      </c>
      <c r="M10" s="31">
        <v>0</v>
      </c>
      <c r="O10" s="27"/>
      <c r="P10" s="32"/>
    </row>
    <row r="11" spans="1:16" ht="19.5" thickBot="1">
      <c r="A11" s="15" t="s">
        <v>55</v>
      </c>
      <c r="B11" s="33"/>
      <c r="C11" s="34">
        <f>SUM(C10)</f>
        <v>28700121750</v>
      </c>
      <c r="D11" s="34">
        <f>SUM(D10)</f>
        <v>28700121750</v>
      </c>
      <c r="E11" s="27"/>
      <c r="F11" s="34">
        <f>SUM(F10:F10)</f>
        <v>0</v>
      </c>
      <c r="G11" s="27"/>
      <c r="H11" s="34">
        <f>SUM(H10)</f>
        <v>28274683895</v>
      </c>
      <c r="I11" s="27"/>
      <c r="J11" s="27"/>
      <c r="K11" s="34">
        <f>SUM(K10:K10)</f>
        <v>0</v>
      </c>
      <c r="L11" s="34">
        <f>SUM(L10:L10)</f>
        <v>0</v>
      </c>
      <c r="M11" s="35">
        <f>SUM(M10:M10)</f>
        <v>0</v>
      </c>
      <c r="P11" s="36"/>
    </row>
    <row r="12" spans="1:16" ht="16.5" thickTop="1"/>
    <row r="13" spans="1:16">
      <c r="K13" s="37"/>
      <c r="L13" s="37"/>
    </row>
    <row r="14" spans="1:16">
      <c r="K14" s="38"/>
      <c r="L14" s="38"/>
    </row>
    <row r="15" spans="1:16" ht="17.25" customHeight="1">
      <c r="I15" s="137"/>
      <c r="J15" s="137"/>
      <c r="K15" s="37"/>
      <c r="L15" s="37"/>
    </row>
    <row r="16" spans="1:16">
      <c r="K16" s="37"/>
      <c r="L16" s="37"/>
    </row>
    <row r="17" spans="1:16">
      <c r="K17" s="37"/>
      <c r="L17" s="37"/>
    </row>
    <row r="18" spans="1:16" ht="18.75">
      <c r="A18" s="25"/>
      <c r="E18" s="27"/>
      <c r="F18" s="27"/>
      <c r="I18" s="27"/>
      <c r="J18" s="27"/>
      <c r="K18" s="27"/>
      <c r="L18" s="27"/>
    </row>
    <row r="19" spans="1:16" s="15" customFormat="1">
      <c r="K19" s="37"/>
      <c r="L19" s="37"/>
      <c r="N19" s="13"/>
      <c r="O19" s="13"/>
      <c r="P19" s="13"/>
    </row>
    <row r="20" spans="1:16" s="15" customFormat="1">
      <c r="K20" s="37"/>
      <c r="N20" s="13"/>
      <c r="O20" s="13"/>
      <c r="P20" s="13"/>
    </row>
    <row r="21" spans="1:16" s="15" customFormat="1">
      <c r="K21" s="37"/>
      <c r="N21" s="13"/>
      <c r="O21" s="13"/>
      <c r="P21" s="13"/>
    </row>
    <row r="22" spans="1:16" s="15" customFormat="1">
      <c r="K22" s="37"/>
      <c r="N22" s="13"/>
      <c r="O22" s="13"/>
      <c r="P22" s="13"/>
    </row>
    <row r="23" spans="1:16" s="15" customFormat="1">
      <c r="K23" s="37"/>
      <c r="N23" s="13"/>
      <c r="O23" s="13"/>
      <c r="P23" s="13"/>
    </row>
    <row r="24" spans="1:16" s="15" customFormat="1">
      <c r="K24" s="37"/>
      <c r="N24" s="13"/>
      <c r="O24" s="13"/>
      <c r="P24" s="13"/>
    </row>
  </sheetData>
  <mergeCells count="20">
    <mergeCell ref="B7:D7"/>
    <mergeCell ref="E7:H7"/>
    <mergeCell ref="I7:M7"/>
    <mergeCell ref="A1:M1"/>
    <mergeCell ref="A2:M2"/>
    <mergeCell ref="A3:M3"/>
    <mergeCell ref="A4:M4"/>
    <mergeCell ref="A5:M5"/>
    <mergeCell ref="K8:K9"/>
    <mergeCell ref="L8:L9"/>
    <mergeCell ref="M8:M9"/>
    <mergeCell ref="I15:J15"/>
    <mergeCell ref="A8:A9"/>
    <mergeCell ref="B8:B9"/>
    <mergeCell ref="C8:C9"/>
    <mergeCell ref="D8:D9"/>
    <mergeCell ref="E8:F8"/>
    <mergeCell ref="G8:H8"/>
    <mergeCell ref="I8:I9"/>
    <mergeCell ref="J8:J9"/>
  </mergeCells>
  <pageMargins left="0.70866141732283472" right="0.70866141732283472" top="0.74803149606299213" bottom="0.74803149606299213" header="0.31496062992125984" footer="0.31496062992125984"/>
  <pageSetup paperSize="9" scale="57" orientation="landscape" horizontalDpi="4294967295" verticalDpi="4294967295" r:id="rId1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F75D6-2E5B-4472-B6BD-4DE6934855E1}">
  <sheetPr>
    <tabColor rgb="FF92D050"/>
  </sheetPr>
  <dimension ref="A1:H13"/>
  <sheetViews>
    <sheetView rightToLeft="1" view="pageBreakPreview" topLeftCell="A4" zoomScale="96" zoomScaleNormal="100" zoomScaleSheetLayoutView="96" workbookViewId="0">
      <selection activeCell="K11" sqref="K11"/>
    </sheetView>
  </sheetViews>
  <sheetFormatPr defaultColWidth="13" defaultRowHeight="15.75"/>
  <cols>
    <col min="1" max="1" width="35" style="3" bestFit="1" customWidth="1"/>
    <col min="2" max="8" width="13" style="3" customWidth="1"/>
    <col min="9" max="16384" width="13" style="3"/>
  </cols>
  <sheetData>
    <row r="1" spans="1:8" ht="21">
      <c r="A1" s="148" t="s">
        <v>0</v>
      </c>
      <c r="B1" s="148"/>
      <c r="C1" s="148"/>
      <c r="D1" s="148"/>
      <c r="E1" s="148"/>
      <c r="F1" s="148"/>
      <c r="G1" s="148"/>
    </row>
    <row r="2" spans="1:8" ht="21">
      <c r="A2" s="148" t="s">
        <v>3</v>
      </c>
      <c r="B2" s="148"/>
      <c r="C2" s="148"/>
      <c r="D2" s="148"/>
      <c r="E2" s="148"/>
      <c r="F2" s="148"/>
      <c r="G2" s="148"/>
    </row>
    <row r="3" spans="1:8" ht="21">
      <c r="A3" s="148" t="s">
        <v>4</v>
      </c>
      <c r="B3" s="148"/>
      <c r="C3" s="148"/>
      <c r="D3" s="148"/>
      <c r="E3" s="148"/>
      <c r="F3" s="148"/>
      <c r="G3" s="148"/>
    </row>
    <row r="4" spans="1:8" s="4" customFormat="1" ht="16.149999999999999" customHeight="1">
      <c r="A4" s="150" t="s">
        <v>57</v>
      </c>
      <c r="B4" s="150"/>
      <c r="C4" s="150"/>
      <c r="D4" s="150"/>
    </row>
    <row r="5" spans="1:8" ht="21.75" thickBot="1">
      <c r="A5" s="16"/>
      <c r="B5" s="39"/>
      <c r="C5" s="39"/>
      <c r="D5" s="39"/>
      <c r="E5" s="26"/>
      <c r="F5" s="26"/>
      <c r="G5" s="26"/>
    </row>
    <row r="6" spans="1:8" ht="21.75" thickBot="1">
      <c r="A6" s="16"/>
      <c r="B6" s="149" t="s">
        <v>7</v>
      </c>
      <c r="C6" s="149"/>
      <c r="D6" s="149"/>
      <c r="E6" s="149" t="s">
        <v>9</v>
      </c>
      <c r="F6" s="149"/>
      <c r="G6" s="149"/>
    </row>
    <row r="7" spans="1:8" ht="19.5" thickBot="1">
      <c r="A7" s="40" t="s">
        <v>58</v>
      </c>
      <c r="B7" s="40" t="s">
        <v>59</v>
      </c>
      <c r="C7" s="40" t="s">
        <v>60</v>
      </c>
      <c r="D7" s="40" t="s">
        <v>61</v>
      </c>
      <c r="E7" s="40" t="s">
        <v>59</v>
      </c>
      <c r="F7" s="40" t="s">
        <v>60</v>
      </c>
      <c r="G7" s="40" t="s">
        <v>61</v>
      </c>
    </row>
    <row r="8" spans="1:8" ht="23.1" customHeight="1">
      <c r="A8" s="26" t="s">
        <v>62</v>
      </c>
      <c r="B8" s="100">
        <v>271000000</v>
      </c>
      <c r="C8" s="26">
        <v>3268</v>
      </c>
      <c r="D8" s="26" t="s">
        <v>63</v>
      </c>
      <c r="E8" s="100">
        <v>271000000</v>
      </c>
      <c r="F8" s="26">
        <v>3268</v>
      </c>
      <c r="G8" s="26" t="s">
        <v>63</v>
      </c>
      <c r="H8" s="26"/>
    </row>
    <row r="9" spans="1:8" ht="23.1" customHeight="1">
      <c r="A9" s="26" t="s">
        <v>64</v>
      </c>
      <c r="B9" s="100">
        <v>0</v>
      </c>
      <c r="C9" s="26">
        <v>17550</v>
      </c>
      <c r="D9" s="26" t="s">
        <v>65</v>
      </c>
      <c r="E9" s="100">
        <v>123</v>
      </c>
      <c r="F9" s="26">
        <v>17550</v>
      </c>
      <c r="G9" s="26" t="s">
        <v>65</v>
      </c>
      <c r="H9" s="26"/>
    </row>
    <row r="10" spans="1:8" ht="23.1" customHeight="1">
      <c r="A10" s="26" t="s">
        <v>66</v>
      </c>
      <c r="B10" s="100">
        <v>0</v>
      </c>
      <c r="C10" s="26">
        <v>0</v>
      </c>
      <c r="D10" s="26" t="s">
        <v>67</v>
      </c>
      <c r="E10" s="100">
        <v>386</v>
      </c>
      <c r="F10" s="26">
        <v>0</v>
      </c>
      <c r="G10" s="26" t="s">
        <v>67</v>
      </c>
      <c r="H10" s="26"/>
    </row>
    <row r="11" spans="1:8" ht="23.1" customHeight="1" thickBot="1">
      <c r="A11" s="26" t="s">
        <v>55</v>
      </c>
      <c r="B11" s="101">
        <f>SUM(B8:B10)</f>
        <v>271000000</v>
      </c>
      <c r="C11" s="26"/>
      <c r="D11" s="26"/>
      <c r="E11" s="101">
        <f>SUM(E8:E10)</f>
        <v>271000509</v>
      </c>
      <c r="F11" s="26"/>
      <c r="G11" s="26"/>
      <c r="H11" s="26"/>
    </row>
    <row r="12" spans="1:8" ht="23.1" customHeight="1" thickTop="1">
      <c r="A12" s="5" t="s">
        <v>56</v>
      </c>
      <c r="B12" s="8"/>
      <c r="C12" s="9"/>
      <c r="D12" s="10"/>
      <c r="E12" s="8"/>
      <c r="F12" s="9"/>
      <c r="G12" s="10"/>
    </row>
    <row r="13" spans="1:8">
      <c r="A13" s="11"/>
      <c r="B13" s="12"/>
      <c r="C13" s="12"/>
      <c r="D13" s="12"/>
      <c r="E13" s="12"/>
      <c r="F13" s="12"/>
      <c r="G13" s="12"/>
    </row>
  </sheetData>
  <mergeCells count="6">
    <mergeCell ref="A1:G1"/>
    <mergeCell ref="A2:G2"/>
    <mergeCell ref="A3:G3"/>
    <mergeCell ref="B6:D6"/>
    <mergeCell ref="E6:G6"/>
    <mergeCell ref="A4:D4"/>
  </mergeCells>
  <pageMargins left="0.7" right="0.7" top="0.75" bottom="0.75" header="0.3" footer="0.3"/>
  <pageSetup paperSize="9" scale="71" orientation="portrait" r:id="rId1"/>
  <headerFooter differentOddEven="1" differentFirs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S26"/>
  <sheetViews>
    <sheetView rightToLeft="1" view="pageBreakPreview" topLeftCell="A10" zoomScale="80" zoomScaleNormal="100" zoomScaleSheetLayoutView="80" workbookViewId="0">
      <selection activeCell="Q24" sqref="P24:Q26"/>
    </sheetView>
  </sheetViews>
  <sheetFormatPr defaultColWidth="9" defaultRowHeight="18.75"/>
  <cols>
    <col min="1" max="1" width="35.25" style="26" bestFit="1" customWidth="1"/>
    <col min="2" max="2" width="14" style="26" bestFit="1" customWidth="1"/>
    <col min="3" max="3" width="22" style="26" bestFit="1" customWidth="1"/>
    <col min="4" max="4" width="11.375" style="26" bestFit="1" customWidth="1"/>
    <col min="5" max="5" width="9.625" style="26" bestFit="1" customWidth="1"/>
    <col min="6" max="6" width="9.875" style="26" bestFit="1" customWidth="1"/>
    <col min="7" max="7" width="9.25" style="26" bestFit="1" customWidth="1"/>
    <col min="8" max="8" width="18" style="26" bestFit="1" customWidth="1"/>
    <col min="9" max="9" width="17.875" style="26" bestFit="1" customWidth="1"/>
    <col min="10" max="10" width="9.25" style="26" bestFit="1" customWidth="1"/>
    <col min="11" max="11" width="17.625" style="26" bestFit="1" customWidth="1"/>
    <col min="12" max="12" width="4" style="26" bestFit="1" customWidth="1"/>
    <col min="13" max="13" width="7.75" style="26" bestFit="1" customWidth="1"/>
    <col min="14" max="14" width="9.25" style="26" bestFit="1" customWidth="1"/>
    <col min="15" max="15" width="12.375" style="26" bestFit="1" customWidth="1"/>
    <col min="16" max="16" width="18" style="26" bestFit="1" customWidth="1"/>
    <col min="17" max="17" width="18" style="26" customWidth="1"/>
    <col min="18" max="18" width="7" style="26" customWidth="1"/>
    <col min="19" max="19" width="15.375" style="43" bestFit="1" customWidth="1"/>
    <col min="20" max="16384" width="9" style="43"/>
  </cols>
  <sheetData>
    <row r="1" spans="1:18" ht="21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8" ht="21">
      <c r="A2" s="148" t="s">
        <v>3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</row>
    <row r="3" spans="1:18" ht="21">
      <c r="A3" s="148" t="s">
        <v>4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</row>
    <row r="4" spans="1:18">
      <c r="A4" s="150" t="s">
        <v>68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</row>
    <row r="6" spans="1:18" ht="18" customHeight="1" thickBot="1">
      <c r="A6" s="141" t="s">
        <v>69</v>
      </c>
      <c r="B6" s="141"/>
      <c r="C6" s="141"/>
      <c r="D6" s="141"/>
      <c r="E6" s="141"/>
      <c r="F6" s="141"/>
      <c r="G6" s="141" t="s">
        <v>7</v>
      </c>
      <c r="H6" s="141"/>
      <c r="I6" s="141"/>
      <c r="J6" s="140" t="s">
        <v>8</v>
      </c>
      <c r="K6" s="140"/>
      <c r="L6" s="140"/>
      <c r="M6" s="140"/>
      <c r="N6" s="141" t="s">
        <v>9</v>
      </c>
      <c r="O6" s="141"/>
      <c r="P6" s="141"/>
      <c r="Q6" s="141"/>
      <c r="R6" s="141"/>
    </row>
    <row r="7" spans="1:18" ht="26.25" customHeight="1">
      <c r="A7" s="145" t="s">
        <v>70</v>
      </c>
      <c r="B7" s="146" t="s">
        <v>71</v>
      </c>
      <c r="C7" s="147" t="s">
        <v>72</v>
      </c>
      <c r="D7" s="144" t="s">
        <v>73</v>
      </c>
      <c r="E7" s="146" t="s">
        <v>74</v>
      </c>
      <c r="F7" s="147" t="s">
        <v>75</v>
      </c>
      <c r="G7" s="144" t="s">
        <v>11</v>
      </c>
      <c r="H7" s="144" t="s">
        <v>12</v>
      </c>
      <c r="I7" s="144" t="s">
        <v>13</v>
      </c>
      <c r="J7" s="147" t="s">
        <v>14</v>
      </c>
      <c r="K7" s="147"/>
      <c r="L7" s="147" t="s">
        <v>15</v>
      </c>
      <c r="M7" s="147"/>
      <c r="N7" s="144" t="s">
        <v>11</v>
      </c>
      <c r="O7" s="144" t="s">
        <v>76</v>
      </c>
      <c r="P7" s="144" t="s">
        <v>12</v>
      </c>
      <c r="Q7" s="144" t="s">
        <v>13</v>
      </c>
      <c r="R7" s="151" t="s">
        <v>77</v>
      </c>
    </row>
    <row r="8" spans="1:18" s="26" customFormat="1" ht="26.25" customHeight="1" thickBot="1">
      <c r="A8" s="141"/>
      <c r="B8" s="140"/>
      <c r="C8" s="140"/>
      <c r="D8" s="141"/>
      <c r="E8" s="140"/>
      <c r="F8" s="140"/>
      <c r="G8" s="141"/>
      <c r="H8" s="141"/>
      <c r="I8" s="141"/>
      <c r="J8" s="28" t="s">
        <v>11</v>
      </c>
      <c r="K8" s="28" t="s">
        <v>18</v>
      </c>
      <c r="L8" s="28" t="s">
        <v>11</v>
      </c>
      <c r="M8" s="28" t="s">
        <v>19</v>
      </c>
      <c r="N8" s="141"/>
      <c r="O8" s="141"/>
      <c r="P8" s="141"/>
      <c r="Q8" s="141"/>
      <c r="R8" s="152"/>
    </row>
    <row r="9" spans="1:18" ht="23.1" customHeight="1">
      <c r="A9" s="110" t="s">
        <v>78</v>
      </c>
      <c r="B9" s="27" t="s">
        <v>79</v>
      </c>
      <c r="C9" s="27" t="s">
        <v>79</v>
      </c>
      <c r="D9" s="27" t="s">
        <v>80</v>
      </c>
      <c r="E9" s="27" t="s">
        <v>81</v>
      </c>
      <c r="F9" s="27">
        <v>1000000</v>
      </c>
      <c r="G9" s="27">
        <v>200000</v>
      </c>
      <c r="H9" s="27">
        <v>200031250000</v>
      </c>
      <c r="I9" s="27">
        <v>199963750000</v>
      </c>
      <c r="J9" s="27">
        <v>0</v>
      </c>
      <c r="K9" s="27">
        <v>0</v>
      </c>
      <c r="L9" s="27">
        <v>0</v>
      </c>
      <c r="M9" s="27">
        <v>0</v>
      </c>
      <c r="N9" s="27">
        <v>200000</v>
      </c>
      <c r="O9" s="27">
        <v>1000000</v>
      </c>
      <c r="P9" s="27">
        <v>200031250000</v>
      </c>
      <c r="Q9" s="27">
        <v>199963750000</v>
      </c>
      <c r="R9" s="31">
        <f>(Q9/18301746597726)*100</f>
        <v>1.0925938075486499</v>
      </c>
    </row>
    <row r="10" spans="1:18" ht="23.1" customHeight="1">
      <c r="A10" s="110" t="s">
        <v>82</v>
      </c>
      <c r="B10" s="27" t="s">
        <v>79</v>
      </c>
      <c r="C10" s="27" t="s">
        <v>79</v>
      </c>
      <c r="D10" s="27" t="s">
        <v>83</v>
      </c>
      <c r="E10" s="27" t="s">
        <v>84</v>
      </c>
      <c r="F10" s="27">
        <v>1000000</v>
      </c>
      <c r="G10" s="27">
        <v>550000</v>
      </c>
      <c r="H10" s="27">
        <v>550086487500</v>
      </c>
      <c r="I10" s="27">
        <v>549900312500</v>
      </c>
      <c r="J10" s="27">
        <v>0</v>
      </c>
      <c r="K10" s="27">
        <v>0</v>
      </c>
      <c r="L10" s="27">
        <v>0</v>
      </c>
      <c r="M10" s="27">
        <v>0</v>
      </c>
      <c r="N10" s="27">
        <v>550000</v>
      </c>
      <c r="O10" s="27">
        <v>1000000</v>
      </c>
      <c r="P10" s="27">
        <v>550086487500</v>
      </c>
      <c r="Q10" s="27">
        <v>549900312500</v>
      </c>
      <c r="R10" s="31">
        <f t="shared" ref="R10:R21" si="0">(Q10/18301746597726)*100</f>
        <v>3.0046329707587875</v>
      </c>
    </row>
    <row r="11" spans="1:18" ht="23.1" customHeight="1">
      <c r="A11" s="110" t="s">
        <v>85</v>
      </c>
      <c r="B11" s="27" t="s">
        <v>79</v>
      </c>
      <c r="C11" s="27" t="s">
        <v>79</v>
      </c>
      <c r="D11" s="27" t="s">
        <v>86</v>
      </c>
      <c r="E11" s="27" t="s">
        <v>87</v>
      </c>
      <c r="F11" s="27">
        <v>1000000</v>
      </c>
      <c r="G11" s="27">
        <v>750000</v>
      </c>
      <c r="H11" s="27">
        <v>750117812500</v>
      </c>
      <c r="I11" s="27">
        <v>749864062500</v>
      </c>
      <c r="J11" s="27">
        <v>1100000</v>
      </c>
      <c r="K11" s="27">
        <v>1100020000000</v>
      </c>
      <c r="L11" s="27">
        <v>0</v>
      </c>
      <c r="M11" s="27">
        <v>0</v>
      </c>
      <c r="N11" s="27">
        <v>1850000</v>
      </c>
      <c r="O11" s="27">
        <v>1000000</v>
      </c>
      <c r="P11" s="27">
        <v>1850137812500</v>
      </c>
      <c r="Q11" s="27">
        <v>1849664687500</v>
      </c>
      <c r="R11" s="31">
        <f t="shared" si="0"/>
        <v>10.106492719825013</v>
      </c>
    </row>
    <row r="12" spans="1:18" ht="23.1" customHeight="1">
      <c r="A12" s="110" t="s">
        <v>88</v>
      </c>
      <c r="B12" s="27" t="s">
        <v>79</v>
      </c>
      <c r="C12" s="27" t="s">
        <v>79</v>
      </c>
      <c r="D12" s="27" t="s">
        <v>89</v>
      </c>
      <c r="E12" s="27" t="s">
        <v>90</v>
      </c>
      <c r="F12" s="27">
        <v>1000000</v>
      </c>
      <c r="G12" s="27">
        <v>100000</v>
      </c>
      <c r="H12" s="27">
        <v>100015625000</v>
      </c>
      <c r="I12" s="27">
        <v>99981875000</v>
      </c>
      <c r="J12" s="27">
        <v>0</v>
      </c>
      <c r="K12" s="27">
        <v>0</v>
      </c>
      <c r="L12" s="27">
        <v>0</v>
      </c>
      <c r="M12" s="27">
        <v>0</v>
      </c>
      <c r="N12" s="27">
        <v>100000</v>
      </c>
      <c r="O12" s="27">
        <v>1000000</v>
      </c>
      <c r="P12" s="27">
        <v>100015625000</v>
      </c>
      <c r="Q12" s="27">
        <v>99981875000</v>
      </c>
      <c r="R12" s="31">
        <f t="shared" si="0"/>
        <v>0.54629690377432494</v>
      </c>
    </row>
    <row r="13" spans="1:18" ht="23.1" customHeight="1">
      <c r="A13" s="110" t="s">
        <v>91</v>
      </c>
      <c r="B13" s="27" t="s">
        <v>79</v>
      </c>
      <c r="C13" s="27" t="s">
        <v>79</v>
      </c>
      <c r="D13" s="27" t="s">
        <v>92</v>
      </c>
      <c r="E13" s="27" t="s">
        <v>93</v>
      </c>
      <c r="F13" s="27">
        <v>1000000</v>
      </c>
      <c r="G13" s="27">
        <v>454000</v>
      </c>
      <c r="H13" s="27">
        <v>454015390743</v>
      </c>
      <c r="I13" s="27">
        <v>453917712500</v>
      </c>
      <c r="J13" s="27">
        <v>0</v>
      </c>
      <c r="K13" s="27">
        <v>0</v>
      </c>
      <c r="L13" s="27">
        <v>0</v>
      </c>
      <c r="M13" s="27">
        <v>0</v>
      </c>
      <c r="N13" s="27">
        <v>454000</v>
      </c>
      <c r="O13" s="27">
        <v>1000000</v>
      </c>
      <c r="P13" s="27">
        <v>454015390743</v>
      </c>
      <c r="Q13" s="27">
        <v>453917712500</v>
      </c>
      <c r="R13" s="31">
        <f t="shared" si="0"/>
        <v>2.4801879431354354</v>
      </c>
    </row>
    <row r="14" spans="1:18" ht="23.1" customHeight="1">
      <c r="A14" s="110" t="s">
        <v>94</v>
      </c>
      <c r="B14" s="27" t="s">
        <v>79</v>
      </c>
      <c r="C14" s="27" t="s">
        <v>79</v>
      </c>
      <c r="D14" s="27" t="s">
        <v>95</v>
      </c>
      <c r="E14" s="27" t="s">
        <v>96</v>
      </c>
      <c r="F14" s="27">
        <v>1000000</v>
      </c>
      <c r="G14" s="27">
        <v>239000</v>
      </c>
      <c r="H14" s="27">
        <v>239039007922</v>
      </c>
      <c r="I14" s="27">
        <v>238956681250</v>
      </c>
      <c r="J14" s="27">
        <v>0</v>
      </c>
      <c r="K14" s="27">
        <v>0</v>
      </c>
      <c r="L14" s="27">
        <v>0</v>
      </c>
      <c r="M14" s="27">
        <v>0</v>
      </c>
      <c r="N14" s="27">
        <v>239000</v>
      </c>
      <c r="O14" s="27">
        <v>1000000</v>
      </c>
      <c r="P14" s="27">
        <v>239039007922</v>
      </c>
      <c r="Q14" s="27">
        <v>238956681250</v>
      </c>
      <c r="R14" s="31">
        <f t="shared" si="0"/>
        <v>1.3056496000206368</v>
      </c>
    </row>
    <row r="15" spans="1:18" ht="23.1" customHeight="1">
      <c r="A15" s="110" t="s">
        <v>97</v>
      </c>
      <c r="B15" s="27" t="s">
        <v>79</v>
      </c>
      <c r="C15" s="27" t="s">
        <v>79</v>
      </c>
      <c r="D15" s="27" t="s">
        <v>98</v>
      </c>
      <c r="E15" s="27" t="s">
        <v>99</v>
      </c>
      <c r="F15" s="27">
        <v>1000000</v>
      </c>
      <c r="G15" s="27">
        <v>215000</v>
      </c>
      <c r="H15" s="27">
        <v>215006615385</v>
      </c>
      <c r="I15" s="27">
        <v>214961031250</v>
      </c>
      <c r="J15" s="27">
        <v>0</v>
      </c>
      <c r="K15" s="27">
        <v>0</v>
      </c>
      <c r="L15" s="27">
        <v>0</v>
      </c>
      <c r="M15" s="27">
        <v>0</v>
      </c>
      <c r="N15" s="27">
        <v>215000</v>
      </c>
      <c r="O15" s="27">
        <v>1000000</v>
      </c>
      <c r="P15" s="27">
        <v>215006615385</v>
      </c>
      <c r="Q15" s="27">
        <v>214961031250</v>
      </c>
      <c r="R15" s="31">
        <f t="shared" si="0"/>
        <v>1.1745383431147987</v>
      </c>
    </row>
    <row r="16" spans="1:18" ht="23.1" customHeight="1">
      <c r="A16" s="110" t="s">
        <v>100</v>
      </c>
      <c r="B16" s="27" t="s">
        <v>79</v>
      </c>
      <c r="C16" s="27" t="s">
        <v>79</v>
      </c>
      <c r="D16" s="27" t="s">
        <v>101</v>
      </c>
      <c r="E16" s="27" t="s">
        <v>102</v>
      </c>
      <c r="F16" s="27">
        <v>1000000</v>
      </c>
      <c r="G16" s="27">
        <v>379000</v>
      </c>
      <c r="H16" s="27">
        <v>379053897941</v>
      </c>
      <c r="I16" s="27">
        <v>378931306250</v>
      </c>
      <c r="J16" s="27">
        <v>0</v>
      </c>
      <c r="K16" s="27">
        <v>0</v>
      </c>
      <c r="L16" s="27">
        <v>0</v>
      </c>
      <c r="M16" s="27">
        <v>0</v>
      </c>
      <c r="N16" s="27">
        <v>379000</v>
      </c>
      <c r="O16" s="27">
        <v>1000000</v>
      </c>
      <c r="P16" s="27">
        <v>379053897941</v>
      </c>
      <c r="Q16" s="27">
        <v>378931306250</v>
      </c>
      <c r="R16" s="31">
        <f t="shared" si="0"/>
        <v>2.0704652653046915</v>
      </c>
    </row>
    <row r="17" spans="1:19" ht="23.1" customHeight="1">
      <c r="A17" s="110" t="s">
        <v>103</v>
      </c>
      <c r="B17" s="27" t="s">
        <v>79</v>
      </c>
      <c r="C17" s="27" t="s">
        <v>79</v>
      </c>
      <c r="D17" s="27" t="s">
        <v>101</v>
      </c>
      <c r="E17" s="27" t="s">
        <v>102</v>
      </c>
      <c r="F17" s="27">
        <v>1000000</v>
      </c>
      <c r="G17" s="27">
        <v>0</v>
      </c>
      <c r="H17" s="27">
        <v>0</v>
      </c>
      <c r="I17" s="27">
        <v>0</v>
      </c>
      <c r="J17" s="27">
        <v>2200000</v>
      </c>
      <c r="K17" s="27">
        <v>2196393135686</v>
      </c>
      <c r="L17" s="27">
        <v>0</v>
      </c>
      <c r="M17" s="27">
        <v>0</v>
      </c>
      <c r="N17" s="27">
        <v>2200000</v>
      </c>
      <c r="O17" s="27">
        <v>1000000</v>
      </c>
      <c r="P17" s="27">
        <v>2196393135686</v>
      </c>
      <c r="Q17" s="27">
        <v>2199601250000</v>
      </c>
      <c r="R17" s="31">
        <f t="shared" si="0"/>
        <v>12.01853188303515</v>
      </c>
    </row>
    <row r="18" spans="1:19" ht="23.1" customHeight="1">
      <c r="A18" s="110" t="s">
        <v>104</v>
      </c>
      <c r="B18" s="27" t="s">
        <v>79</v>
      </c>
      <c r="C18" s="27" t="s">
        <v>79</v>
      </c>
      <c r="D18" s="27" t="s">
        <v>105</v>
      </c>
      <c r="E18" s="27" t="s">
        <v>106</v>
      </c>
      <c r="F18" s="27">
        <v>1000000</v>
      </c>
      <c r="G18" s="27">
        <v>500000</v>
      </c>
      <c r="H18" s="27">
        <v>500000000000</v>
      </c>
      <c r="I18" s="27">
        <v>499909375000</v>
      </c>
      <c r="J18" s="27">
        <v>0</v>
      </c>
      <c r="K18" s="27">
        <v>0</v>
      </c>
      <c r="L18" s="27">
        <v>0</v>
      </c>
      <c r="M18" s="27">
        <v>0</v>
      </c>
      <c r="N18" s="27">
        <v>500000</v>
      </c>
      <c r="O18" s="27">
        <v>1000000</v>
      </c>
      <c r="P18" s="27">
        <v>500000000000</v>
      </c>
      <c r="Q18" s="27">
        <v>499909375000</v>
      </c>
      <c r="R18" s="31">
        <f t="shared" si="0"/>
        <v>2.7314845188716248</v>
      </c>
    </row>
    <row r="19" spans="1:19" ht="23.1" customHeight="1">
      <c r="A19" s="110" t="s">
        <v>107</v>
      </c>
      <c r="B19" s="27" t="s">
        <v>79</v>
      </c>
      <c r="C19" s="27" t="s">
        <v>79</v>
      </c>
      <c r="D19" s="27" t="s">
        <v>108</v>
      </c>
      <c r="E19" s="27" t="s">
        <v>109</v>
      </c>
      <c r="F19" s="27">
        <v>1000000</v>
      </c>
      <c r="G19" s="27">
        <v>350000</v>
      </c>
      <c r="H19" s="27">
        <v>350010370370</v>
      </c>
      <c r="I19" s="27">
        <v>349936562500</v>
      </c>
      <c r="J19" s="27">
        <v>0</v>
      </c>
      <c r="K19" s="27">
        <v>0</v>
      </c>
      <c r="L19" s="27">
        <v>0</v>
      </c>
      <c r="M19" s="27">
        <v>0</v>
      </c>
      <c r="N19" s="27">
        <v>350000</v>
      </c>
      <c r="O19" s="27">
        <v>1000000</v>
      </c>
      <c r="P19" s="27">
        <v>350010370370</v>
      </c>
      <c r="Q19" s="27">
        <v>349936562500</v>
      </c>
      <c r="R19" s="31">
        <f t="shared" si="0"/>
        <v>1.9120391632101374</v>
      </c>
    </row>
    <row r="20" spans="1:19" ht="23.1" customHeight="1">
      <c r="A20" s="110" t="s">
        <v>110</v>
      </c>
      <c r="B20" s="27" t="s">
        <v>79</v>
      </c>
      <c r="C20" s="27" t="s">
        <v>79</v>
      </c>
      <c r="D20" s="27" t="s">
        <v>111</v>
      </c>
      <c r="E20" s="27" t="s">
        <v>112</v>
      </c>
      <c r="F20" s="27">
        <v>1000000</v>
      </c>
      <c r="G20" s="27">
        <v>111000</v>
      </c>
      <c r="H20" s="27">
        <v>111004984233</v>
      </c>
      <c r="I20" s="27">
        <v>110979881250</v>
      </c>
      <c r="J20" s="27">
        <v>0</v>
      </c>
      <c r="K20" s="27">
        <v>0</v>
      </c>
      <c r="L20" s="27">
        <v>0</v>
      </c>
      <c r="M20" s="27">
        <v>0</v>
      </c>
      <c r="N20" s="27">
        <v>111000</v>
      </c>
      <c r="O20" s="27">
        <v>1000000</v>
      </c>
      <c r="P20" s="27">
        <v>111004984233</v>
      </c>
      <c r="Q20" s="27">
        <v>110979881250</v>
      </c>
      <c r="R20" s="31">
        <f t="shared" si="0"/>
        <v>0.60638956318950077</v>
      </c>
    </row>
    <row r="21" spans="1:19" ht="23.1" customHeight="1">
      <c r="A21" s="110" t="s">
        <v>113</v>
      </c>
      <c r="B21" s="27" t="s">
        <v>114</v>
      </c>
      <c r="C21" s="27" t="s">
        <v>79</v>
      </c>
      <c r="D21" s="27" t="s">
        <v>115</v>
      </c>
      <c r="E21" s="27" t="s">
        <v>116</v>
      </c>
      <c r="F21" s="27">
        <v>1000000</v>
      </c>
      <c r="G21" s="27">
        <v>1000000</v>
      </c>
      <c r="H21" s="27">
        <v>1000000000000</v>
      </c>
      <c r="I21" s="27">
        <v>994819656250</v>
      </c>
      <c r="J21" s="27">
        <v>0</v>
      </c>
      <c r="K21" s="27">
        <v>0</v>
      </c>
      <c r="L21" s="27">
        <v>0</v>
      </c>
      <c r="M21" s="27">
        <v>0</v>
      </c>
      <c r="N21" s="27">
        <v>1000000</v>
      </c>
      <c r="O21" s="27">
        <v>1000000</v>
      </c>
      <c r="P21" s="27">
        <v>1000000000000</v>
      </c>
      <c r="Q21" s="27">
        <v>999818750000</v>
      </c>
      <c r="R21" s="31">
        <f t="shared" si="0"/>
        <v>5.4629690377432496</v>
      </c>
    </row>
    <row r="22" spans="1:19" ht="23.1" customHeight="1" thickBot="1">
      <c r="A22" s="44" t="s">
        <v>56</v>
      </c>
      <c r="B22" s="45"/>
      <c r="C22" s="45"/>
      <c r="D22" s="29"/>
      <c r="E22" s="29"/>
      <c r="F22" s="46"/>
      <c r="G22" s="47"/>
      <c r="H22" s="49">
        <f>SUM(H9:H21)</f>
        <v>4848381441594</v>
      </c>
      <c r="I22" s="49">
        <f>SUM(I9:I21)</f>
        <v>4842122206250</v>
      </c>
      <c r="J22" s="47"/>
      <c r="K22" s="49">
        <f>SUM(K9:K21)</f>
        <v>3296413135686</v>
      </c>
      <c r="L22" s="47"/>
      <c r="M22" s="48">
        <f>SUM(M9:M21)</f>
        <v>0</v>
      </c>
      <c r="N22" s="47"/>
      <c r="O22" s="46"/>
      <c r="P22" s="49">
        <f>SUM(P9:P21)</f>
        <v>8144794577280</v>
      </c>
      <c r="Q22" s="49">
        <f>SUM(Q9:Q21)</f>
        <v>8146523175000</v>
      </c>
      <c r="R22" s="48">
        <f>SUM(R9:R21)</f>
        <v>44.512271719532002</v>
      </c>
      <c r="S22" s="103"/>
    </row>
    <row r="23" spans="1:19" ht="19.5" thickTop="1">
      <c r="S23" s="103"/>
    </row>
    <row r="24" spans="1:19">
      <c r="P24" s="104"/>
      <c r="Q24" s="109"/>
    </row>
    <row r="25" spans="1:19">
      <c r="P25" s="104"/>
      <c r="Q25" s="104"/>
    </row>
    <row r="26" spans="1:19">
      <c r="Q26" s="104"/>
    </row>
  </sheetData>
  <mergeCells count="24">
    <mergeCell ref="A1:R1"/>
    <mergeCell ref="A2:R2"/>
    <mergeCell ref="A3:R3"/>
    <mergeCell ref="A4:R4"/>
    <mergeCell ref="J6:M6"/>
    <mergeCell ref="N6:R6"/>
    <mergeCell ref="J7:K7"/>
    <mergeCell ref="L7:M7"/>
    <mergeCell ref="G6:I6"/>
    <mergeCell ref="A6:F6"/>
    <mergeCell ref="I7:I8"/>
    <mergeCell ref="B7:B8"/>
    <mergeCell ref="C7:C8"/>
    <mergeCell ref="F7:F8"/>
    <mergeCell ref="E7:E8"/>
    <mergeCell ref="D7:D8"/>
    <mergeCell ref="A7:A8"/>
    <mergeCell ref="G7:G8"/>
    <mergeCell ref="H7:H8"/>
    <mergeCell ref="Q7:Q8"/>
    <mergeCell ref="R7:R8"/>
    <mergeCell ref="N7:N8"/>
    <mergeCell ref="P7:P8"/>
    <mergeCell ref="O7:O8"/>
  </mergeCells>
  <pageMargins left="0.7" right="0.7" top="0.75" bottom="0.75" header="0.3" footer="0.3"/>
  <pageSetup paperSize="9" scale="45" orientation="landscape" horizontalDpi="4294967295" verticalDpi="4294967295" r:id="rId1"/>
  <headerFooter differentOddEven="1"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C5761-D497-4617-B199-0147A8047883}">
  <sheetPr>
    <tabColor rgb="FF92D050"/>
  </sheetPr>
  <dimension ref="A1:G24"/>
  <sheetViews>
    <sheetView rightToLeft="1" view="pageBreakPreview" topLeftCell="A5" zoomScale="106" zoomScaleNormal="100" zoomScaleSheetLayoutView="106" workbookViewId="0">
      <selection activeCell="G21" sqref="G21:G25"/>
    </sheetView>
  </sheetViews>
  <sheetFormatPr defaultRowHeight="18"/>
  <cols>
    <col min="1" max="1" width="22.625" style="23" customWidth="1"/>
    <col min="2" max="2" width="9.125" style="23" customWidth="1"/>
    <col min="3" max="4" width="10.375" style="23" customWidth="1"/>
    <col min="5" max="5" width="9.125" style="23" customWidth="1"/>
    <col min="6" max="6" width="16.5" style="23" customWidth="1"/>
    <col min="7" max="7" width="14.5" style="18" bestFit="1" customWidth="1"/>
    <col min="8" max="16384" width="9" style="18"/>
  </cols>
  <sheetData>
    <row r="1" spans="1:6" ht="21">
      <c r="A1" s="148" t="s">
        <v>0</v>
      </c>
      <c r="B1" s="148"/>
      <c r="C1" s="148"/>
      <c r="D1" s="148"/>
      <c r="E1" s="148"/>
      <c r="F1" s="148"/>
    </row>
    <row r="2" spans="1:6" ht="21">
      <c r="A2" s="148" t="s">
        <v>3</v>
      </c>
      <c r="B2" s="148"/>
      <c r="C2" s="148"/>
      <c r="D2" s="148"/>
      <c r="E2" s="148"/>
      <c r="F2" s="148"/>
    </row>
    <row r="3" spans="1:6" ht="21">
      <c r="A3" s="148" t="s">
        <v>4</v>
      </c>
      <c r="B3" s="148"/>
      <c r="C3" s="148"/>
      <c r="D3" s="148"/>
      <c r="E3" s="148"/>
      <c r="F3" s="148"/>
    </row>
    <row r="4" spans="1:6">
      <c r="A4" s="156" t="s">
        <v>126</v>
      </c>
      <c r="B4" s="156"/>
      <c r="C4" s="156"/>
      <c r="D4" s="156"/>
      <c r="E4" s="156"/>
      <c r="F4" s="156"/>
    </row>
    <row r="5" spans="1:6">
      <c r="A5" s="156" t="s">
        <v>127</v>
      </c>
      <c r="B5" s="156"/>
      <c r="C5" s="156"/>
      <c r="D5" s="156"/>
      <c r="E5" s="156"/>
      <c r="F5" s="156"/>
    </row>
    <row r="6" spans="1:6" ht="18.75" thickBot="1">
      <c r="A6" s="15"/>
      <c r="B6" s="154" t="s">
        <v>128</v>
      </c>
      <c r="C6" s="154"/>
      <c r="D6" s="154"/>
      <c r="E6" s="154"/>
      <c r="F6" s="154"/>
    </row>
    <row r="7" spans="1:6" ht="14.45" customHeight="1">
      <c r="A7" s="134" t="s">
        <v>129</v>
      </c>
      <c r="B7" s="137" t="s">
        <v>11</v>
      </c>
      <c r="C7" s="153" t="s">
        <v>130</v>
      </c>
      <c r="D7" s="153" t="s">
        <v>131</v>
      </c>
      <c r="E7" s="153" t="s">
        <v>132</v>
      </c>
      <c r="F7" s="142" t="s">
        <v>133</v>
      </c>
    </row>
    <row r="8" spans="1:6" ht="27" customHeight="1" thickBot="1">
      <c r="A8" s="135"/>
      <c r="B8" s="155"/>
      <c r="C8" s="143"/>
      <c r="D8" s="143"/>
      <c r="E8" s="143"/>
      <c r="F8" s="143"/>
    </row>
    <row r="9" spans="1:6" ht="23.1" customHeight="1">
      <c r="A9" s="110" t="s">
        <v>134</v>
      </c>
      <c r="B9" s="27">
        <v>215000</v>
      </c>
      <c r="C9" s="27">
        <v>1000000</v>
      </c>
      <c r="D9" s="27">
        <v>1000000</v>
      </c>
      <c r="E9" s="27">
        <v>0</v>
      </c>
      <c r="F9" s="27">
        <v>214961031250</v>
      </c>
    </row>
    <row r="10" spans="1:6" ht="23.1" customHeight="1">
      <c r="A10" s="110" t="s">
        <v>135</v>
      </c>
      <c r="B10" s="27">
        <v>550000</v>
      </c>
      <c r="C10" s="27">
        <v>1000000</v>
      </c>
      <c r="D10" s="27">
        <v>1000000</v>
      </c>
      <c r="E10" s="27">
        <v>0</v>
      </c>
      <c r="F10" s="27">
        <v>549900312500</v>
      </c>
    </row>
    <row r="11" spans="1:6" ht="23.1" customHeight="1">
      <c r="A11" s="110" t="s">
        <v>136</v>
      </c>
      <c r="B11" s="27">
        <v>1850000</v>
      </c>
      <c r="C11" s="27">
        <v>1000000</v>
      </c>
      <c r="D11" s="27">
        <v>1000000</v>
      </c>
      <c r="E11" s="27">
        <v>0</v>
      </c>
      <c r="F11" s="27">
        <v>1849664687500</v>
      </c>
    </row>
    <row r="12" spans="1:6" ht="23.1" customHeight="1">
      <c r="A12" s="110" t="s">
        <v>137</v>
      </c>
      <c r="B12" s="27">
        <v>454000</v>
      </c>
      <c r="C12" s="27">
        <v>1000000</v>
      </c>
      <c r="D12" s="27">
        <v>1000000</v>
      </c>
      <c r="E12" s="27">
        <v>0</v>
      </c>
      <c r="F12" s="27">
        <v>453917712500</v>
      </c>
    </row>
    <row r="13" spans="1:6" ht="23.1" customHeight="1">
      <c r="A13" s="110" t="s">
        <v>138</v>
      </c>
      <c r="B13" s="27">
        <v>350000</v>
      </c>
      <c r="C13" s="27">
        <v>1000000</v>
      </c>
      <c r="D13" s="27">
        <v>1000000</v>
      </c>
      <c r="E13" s="27">
        <v>0</v>
      </c>
      <c r="F13" s="27">
        <v>349936562500</v>
      </c>
    </row>
    <row r="14" spans="1:6" ht="23.1" customHeight="1">
      <c r="A14" s="110" t="s">
        <v>139</v>
      </c>
      <c r="B14" s="27">
        <v>111000</v>
      </c>
      <c r="C14" s="27">
        <v>1000000</v>
      </c>
      <c r="D14" s="27">
        <v>1000000</v>
      </c>
      <c r="E14" s="27">
        <v>0</v>
      </c>
      <c r="F14" s="27">
        <v>110979881250</v>
      </c>
    </row>
    <row r="15" spans="1:6" ht="23.1" customHeight="1">
      <c r="A15" s="110" t="s">
        <v>140</v>
      </c>
      <c r="B15" s="27">
        <v>100000</v>
      </c>
      <c r="C15" s="27">
        <v>1000000</v>
      </c>
      <c r="D15" s="27">
        <v>1000000</v>
      </c>
      <c r="E15" s="27">
        <v>0</v>
      </c>
      <c r="F15" s="27">
        <v>99981875000</v>
      </c>
    </row>
    <row r="16" spans="1:6" ht="23.1" customHeight="1">
      <c r="A16" s="110" t="s">
        <v>141</v>
      </c>
      <c r="B16" s="27">
        <v>200000</v>
      </c>
      <c r="C16" s="27">
        <v>1000000</v>
      </c>
      <c r="D16" s="27">
        <v>1000000</v>
      </c>
      <c r="E16" s="27">
        <v>0</v>
      </c>
      <c r="F16" s="27">
        <v>199963750000</v>
      </c>
    </row>
    <row r="17" spans="1:7" ht="23.1" customHeight="1">
      <c r="A17" s="110" t="s">
        <v>142</v>
      </c>
      <c r="B17" s="27">
        <v>239000</v>
      </c>
      <c r="C17" s="27">
        <v>1000000</v>
      </c>
      <c r="D17" s="27">
        <v>1000000</v>
      </c>
      <c r="E17" s="27">
        <v>0</v>
      </c>
      <c r="F17" s="27">
        <v>238956681250</v>
      </c>
    </row>
    <row r="18" spans="1:7" ht="23.1" customHeight="1">
      <c r="A18" s="110" t="s">
        <v>143</v>
      </c>
      <c r="B18" s="27">
        <v>500000</v>
      </c>
      <c r="C18" s="27">
        <v>1000000</v>
      </c>
      <c r="D18" s="27">
        <v>1000000</v>
      </c>
      <c r="E18" s="27">
        <v>0</v>
      </c>
      <c r="F18" s="27">
        <v>499909375000</v>
      </c>
    </row>
    <row r="19" spans="1:7" ht="23.1" customHeight="1">
      <c r="A19" s="110" t="s">
        <v>144</v>
      </c>
      <c r="B19" s="27">
        <v>1000000</v>
      </c>
      <c r="C19" s="27">
        <v>1000000</v>
      </c>
      <c r="D19" s="27">
        <v>1000000</v>
      </c>
      <c r="E19" s="27">
        <v>0</v>
      </c>
      <c r="F19" s="27">
        <v>999818750000</v>
      </c>
    </row>
    <row r="20" spans="1:7" ht="23.1" customHeight="1">
      <c r="A20" s="110" t="s">
        <v>145</v>
      </c>
      <c r="B20" s="27">
        <v>2200000</v>
      </c>
      <c r="C20" s="27">
        <v>1000000</v>
      </c>
      <c r="D20" s="27">
        <v>1000000</v>
      </c>
      <c r="E20" s="27">
        <v>0</v>
      </c>
      <c r="F20" s="27">
        <v>2199601250000</v>
      </c>
    </row>
    <row r="21" spans="1:7" ht="23.1" customHeight="1">
      <c r="A21" s="110" t="s">
        <v>146</v>
      </c>
      <c r="B21" s="27">
        <v>379000</v>
      </c>
      <c r="C21" s="27">
        <v>1000000</v>
      </c>
      <c r="D21" s="27">
        <v>1000000</v>
      </c>
      <c r="E21" s="27">
        <v>0</v>
      </c>
      <c r="F21" s="27">
        <v>378931306250</v>
      </c>
    </row>
    <row r="22" spans="1:7" ht="23.1" customHeight="1" thickBot="1">
      <c r="A22" s="27" t="s">
        <v>55</v>
      </c>
      <c r="B22" s="34">
        <v>8148000</v>
      </c>
      <c r="C22" s="27"/>
      <c r="D22" s="27"/>
      <c r="E22" s="27"/>
      <c r="F22" s="34">
        <v>8146523175000</v>
      </c>
      <c r="G22" s="102"/>
    </row>
    <row r="23" spans="1:7" ht="23.1" customHeight="1" thickTop="1">
      <c r="A23" s="17" t="s">
        <v>56</v>
      </c>
      <c r="B23" s="6"/>
      <c r="C23" s="19"/>
      <c r="D23" s="19"/>
      <c r="E23" s="20"/>
      <c r="F23" s="19"/>
      <c r="G23" s="102"/>
    </row>
    <row r="24" spans="1:7">
      <c r="A24" s="15"/>
      <c r="B24" s="15"/>
      <c r="C24" s="11"/>
      <c r="D24" s="15"/>
      <c r="E24" s="22"/>
      <c r="F24" s="21"/>
    </row>
  </sheetData>
  <mergeCells count="12">
    <mergeCell ref="A1:F1"/>
    <mergeCell ref="A2:F2"/>
    <mergeCell ref="A3:F3"/>
    <mergeCell ref="A4:F4"/>
    <mergeCell ref="A5:F5"/>
    <mergeCell ref="E7:E8"/>
    <mergeCell ref="F7:F8"/>
    <mergeCell ref="B6:F6"/>
    <mergeCell ref="A7:A8"/>
    <mergeCell ref="B7:B8"/>
    <mergeCell ref="C7:C8"/>
    <mergeCell ref="D7:D8"/>
  </mergeCells>
  <pageMargins left="0.7" right="0.7" top="0.75" bottom="0.75" header="0.3" footer="0.3"/>
  <pageSetup paperSize="9" orientation="portrait" r:id="rId1"/>
  <headerFooter differentOddEven="1" differentFirs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J42"/>
  <sheetViews>
    <sheetView rightToLeft="1" view="pageBreakPreview" topLeftCell="A31" zoomScaleNormal="100" zoomScaleSheetLayoutView="100" workbookViewId="0">
      <selection activeCell="H40" sqref="H40:H42"/>
    </sheetView>
  </sheetViews>
  <sheetFormatPr defaultColWidth="9" defaultRowHeight="18.75"/>
  <cols>
    <col min="1" max="1" width="35.25" style="50" bestFit="1" customWidth="1"/>
    <col min="2" max="2" width="19" style="50" bestFit="1" customWidth="1"/>
    <col min="3" max="3" width="13.375" style="50" bestFit="1" customWidth="1"/>
    <col min="4" max="4" width="14.375" style="50" bestFit="1" customWidth="1"/>
    <col min="5" max="8" width="18" style="50" bestFit="1" customWidth="1"/>
    <col min="9" max="9" width="8.625" style="50" bestFit="1" customWidth="1"/>
    <col min="10" max="10" width="15.5" style="51" bestFit="1" customWidth="1"/>
    <col min="11" max="16384" width="9" style="51"/>
  </cols>
  <sheetData>
    <row r="1" spans="1:9" ht="21">
      <c r="A1" s="148" t="s">
        <v>0</v>
      </c>
      <c r="B1" s="148"/>
      <c r="C1" s="148"/>
      <c r="D1" s="148"/>
      <c r="E1" s="148"/>
      <c r="F1" s="148"/>
      <c r="G1" s="148"/>
      <c r="H1" s="148"/>
    </row>
    <row r="2" spans="1:9" ht="21">
      <c r="A2" s="148" t="s">
        <v>3</v>
      </c>
      <c r="B2" s="148"/>
      <c r="C2" s="148"/>
      <c r="D2" s="148"/>
      <c r="E2" s="148"/>
      <c r="F2" s="148"/>
      <c r="G2" s="148"/>
      <c r="H2" s="148"/>
    </row>
    <row r="3" spans="1:9" ht="21">
      <c r="A3" s="148" t="s">
        <v>4</v>
      </c>
      <c r="B3" s="148"/>
      <c r="C3" s="148"/>
      <c r="D3" s="148"/>
      <c r="E3" s="148"/>
      <c r="F3" s="148"/>
      <c r="G3" s="148"/>
      <c r="H3" s="148"/>
    </row>
    <row r="4" spans="1:9">
      <c r="A4" s="150" t="s">
        <v>149</v>
      </c>
      <c r="B4" s="150"/>
      <c r="C4" s="150"/>
      <c r="D4" s="150"/>
      <c r="E4" s="150"/>
      <c r="F4" s="150"/>
      <c r="G4" s="150"/>
      <c r="H4" s="150"/>
    </row>
    <row r="5" spans="1:9">
      <c r="B5" s="52"/>
      <c r="C5" s="52"/>
      <c r="D5" s="52"/>
      <c r="E5" s="52"/>
      <c r="F5" s="52"/>
      <c r="G5" s="52"/>
    </row>
    <row r="6" spans="1:9" ht="18.75" customHeight="1">
      <c r="A6" s="29"/>
      <c r="B6" s="141" t="s">
        <v>150</v>
      </c>
      <c r="C6" s="141"/>
      <c r="D6" s="141"/>
      <c r="E6" s="53" t="s">
        <v>7</v>
      </c>
      <c r="F6" s="140" t="s">
        <v>8</v>
      </c>
      <c r="G6" s="140"/>
      <c r="H6" s="158" t="s">
        <v>9</v>
      </c>
      <c r="I6" s="158"/>
    </row>
    <row r="7" spans="1:9" ht="31.9" customHeight="1">
      <c r="A7" s="55" t="s">
        <v>151</v>
      </c>
      <c r="B7" s="56" t="s">
        <v>152</v>
      </c>
      <c r="C7" s="56" t="s">
        <v>153</v>
      </c>
      <c r="D7" s="56" t="s">
        <v>147</v>
      </c>
      <c r="E7" s="57" t="s">
        <v>154</v>
      </c>
      <c r="F7" s="56" t="s">
        <v>155</v>
      </c>
      <c r="G7" s="56" t="s">
        <v>156</v>
      </c>
      <c r="H7" s="54" t="s">
        <v>154</v>
      </c>
      <c r="I7" s="54" t="s">
        <v>148</v>
      </c>
    </row>
    <row r="8" spans="1:9" ht="23.1" customHeight="1">
      <c r="A8" s="110" t="s">
        <v>157</v>
      </c>
      <c r="B8" s="27" t="s">
        <v>158</v>
      </c>
      <c r="C8" s="27" t="s">
        <v>159</v>
      </c>
      <c r="D8" s="120">
        <v>22.5</v>
      </c>
      <c r="E8" s="27">
        <v>20000000000</v>
      </c>
      <c r="F8" s="27">
        <v>0</v>
      </c>
      <c r="G8" s="27">
        <v>20000000000</v>
      </c>
      <c r="H8" s="27">
        <v>0</v>
      </c>
      <c r="I8" s="31">
        <f>(H8/18301746597726)*100</f>
        <v>0</v>
      </c>
    </row>
    <row r="9" spans="1:9" ht="23.1" customHeight="1">
      <c r="A9" s="110" t="s">
        <v>160</v>
      </c>
      <c r="B9" s="27" t="s">
        <v>161</v>
      </c>
      <c r="C9" s="27" t="s">
        <v>159</v>
      </c>
      <c r="D9" s="120">
        <v>22.5</v>
      </c>
      <c r="E9" s="27">
        <v>130000000000</v>
      </c>
      <c r="F9" s="27">
        <v>0</v>
      </c>
      <c r="G9" s="27">
        <v>130000000000</v>
      </c>
      <c r="H9" s="27">
        <v>0</v>
      </c>
      <c r="I9" s="31">
        <f t="shared" ref="I9:I36" si="0">(H9/18301746597726)*100</f>
        <v>0</v>
      </c>
    </row>
    <row r="10" spans="1:9" ht="23.1" customHeight="1">
      <c r="A10" s="110" t="s">
        <v>162</v>
      </c>
      <c r="B10" s="27" t="s">
        <v>163</v>
      </c>
      <c r="C10" s="27" t="s">
        <v>164</v>
      </c>
      <c r="D10" s="27">
        <v>10</v>
      </c>
      <c r="E10" s="27">
        <v>2029255883</v>
      </c>
      <c r="F10" s="27">
        <v>1181114633799</v>
      </c>
      <c r="G10" s="27">
        <v>1178801404000</v>
      </c>
      <c r="H10" s="27">
        <v>4342485682</v>
      </c>
      <c r="I10" s="31">
        <f t="shared" si="0"/>
        <v>2.3727165376333837E-2</v>
      </c>
    </row>
    <row r="11" spans="1:9" ht="23.1" customHeight="1">
      <c r="A11" s="110" t="s">
        <v>165</v>
      </c>
      <c r="B11" s="27" t="s">
        <v>166</v>
      </c>
      <c r="C11" s="27" t="s">
        <v>159</v>
      </c>
      <c r="D11" s="120">
        <v>22.5</v>
      </c>
      <c r="E11" s="27">
        <v>300000000000</v>
      </c>
      <c r="F11" s="27">
        <v>0</v>
      </c>
      <c r="G11" s="27">
        <v>0</v>
      </c>
      <c r="H11" s="27">
        <v>300000000000</v>
      </c>
      <c r="I11" s="31">
        <f t="shared" si="0"/>
        <v>1.6391878141142833</v>
      </c>
    </row>
    <row r="12" spans="1:9" ht="23.1" customHeight="1">
      <c r="A12" s="110" t="s">
        <v>167</v>
      </c>
      <c r="B12" s="27" t="s">
        <v>168</v>
      </c>
      <c r="C12" s="27" t="s">
        <v>159</v>
      </c>
      <c r="D12" s="120">
        <v>22.5</v>
      </c>
      <c r="E12" s="27">
        <v>0</v>
      </c>
      <c r="F12" s="27">
        <v>0</v>
      </c>
      <c r="G12" s="27">
        <v>0</v>
      </c>
      <c r="H12" s="27">
        <v>0</v>
      </c>
      <c r="I12" s="31">
        <f t="shared" si="0"/>
        <v>0</v>
      </c>
    </row>
    <row r="13" spans="1:9" ht="23.1" customHeight="1">
      <c r="A13" s="110" t="s">
        <v>169</v>
      </c>
      <c r="B13" s="27" t="s">
        <v>170</v>
      </c>
      <c r="C13" s="27" t="s">
        <v>159</v>
      </c>
      <c r="D13" s="120">
        <v>22.5</v>
      </c>
      <c r="E13" s="27">
        <v>650000000000</v>
      </c>
      <c r="F13" s="27">
        <v>0</v>
      </c>
      <c r="G13" s="27">
        <v>340000000000</v>
      </c>
      <c r="H13" s="27">
        <v>310000000000</v>
      </c>
      <c r="I13" s="31">
        <f t="shared" si="0"/>
        <v>1.6938274079180926</v>
      </c>
    </row>
    <row r="14" spans="1:9" ht="23.1" customHeight="1">
      <c r="A14" s="110" t="s">
        <v>171</v>
      </c>
      <c r="B14" s="27" t="s">
        <v>172</v>
      </c>
      <c r="C14" s="27" t="s">
        <v>159</v>
      </c>
      <c r="D14" s="120">
        <v>22.5</v>
      </c>
      <c r="E14" s="27">
        <v>0</v>
      </c>
      <c r="F14" s="27">
        <v>0</v>
      </c>
      <c r="G14" s="27">
        <v>0</v>
      </c>
      <c r="H14" s="27">
        <v>0</v>
      </c>
      <c r="I14" s="31">
        <f t="shared" si="0"/>
        <v>0</v>
      </c>
    </row>
    <row r="15" spans="1:9" ht="23.1" customHeight="1">
      <c r="A15" s="110" t="s">
        <v>173</v>
      </c>
      <c r="B15" s="27" t="s">
        <v>174</v>
      </c>
      <c r="C15" s="27" t="s">
        <v>175</v>
      </c>
      <c r="D15" s="27">
        <v>0</v>
      </c>
      <c r="E15" s="27">
        <v>9696842</v>
      </c>
      <c r="F15" s="27">
        <v>0</v>
      </c>
      <c r="G15" s="27">
        <v>504000</v>
      </c>
      <c r="H15" s="27">
        <v>9192842</v>
      </c>
      <c r="I15" s="31">
        <f t="shared" si="0"/>
        <v>5.0229315278259916E-5</v>
      </c>
    </row>
    <row r="16" spans="1:9" ht="23.1" customHeight="1">
      <c r="A16" s="110" t="s">
        <v>176</v>
      </c>
      <c r="B16" s="27" t="s">
        <v>177</v>
      </c>
      <c r="C16" s="27" t="s">
        <v>159</v>
      </c>
      <c r="D16" s="120">
        <v>22.5</v>
      </c>
      <c r="E16" s="27">
        <v>0</v>
      </c>
      <c r="F16" s="27">
        <v>0</v>
      </c>
      <c r="G16" s="27">
        <v>0</v>
      </c>
      <c r="H16" s="27">
        <v>0</v>
      </c>
      <c r="I16" s="31">
        <f t="shared" si="0"/>
        <v>0</v>
      </c>
    </row>
    <row r="17" spans="1:9" ht="23.1" customHeight="1">
      <c r="A17" s="110" t="s">
        <v>178</v>
      </c>
      <c r="B17" s="27" t="s">
        <v>179</v>
      </c>
      <c r="C17" s="27" t="s">
        <v>164</v>
      </c>
      <c r="D17" s="27">
        <v>10</v>
      </c>
      <c r="E17" s="27">
        <v>6358067</v>
      </c>
      <c r="F17" s="27">
        <v>25951</v>
      </c>
      <c r="G17" s="27">
        <v>0</v>
      </c>
      <c r="H17" s="27">
        <v>6384018</v>
      </c>
      <c r="I17" s="31">
        <f t="shared" si="0"/>
        <v>3.4882015035620795E-5</v>
      </c>
    </row>
    <row r="18" spans="1:9" ht="23.1" customHeight="1">
      <c r="A18" s="110" t="s">
        <v>180</v>
      </c>
      <c r="B18" s="27" t="s">
        <v>181</v>
      </c>
      <c r="C18" s="27" t="s">
        <v>159</v>
      </c>
      <c r="D18" s="120">
        <v>22.5</v>
      </c>
      <c r="E18" s="27">
        <v>132000000000</v>
      </c>
      <c r="F18" s="27">
        <v>0</v>
      </c>
      <c r="G18" s="27">
        <v>132000000000</v>
      </c>
      <c r="H18" s="27">
        <v>0</v>
      </c>
      <c r="I18" s="31">
        <f t="shared" si="0"/>
        <v>0</v>
      </c>
    </row>
    <row r="19" spans="1:9" ht="23.1" customHeight="1">
      <c r="A19" s="110" t="s">
        <v>182</v>
      </c>
      <c r="B19" s="27" t="s">
        <v>183</v>
      </c>
      <c r="C19" s="27" t="s">
        <v>159</v>
      </c>
      <c r="D19" s="120">
        <v>22.5</v>
      </c>
      <c r="E19" s="27">
        <v>1000000000000</v>
      </c>
      <c r="F19" s="27">
        <v>0</v>
      </c>
      <c r="G19" s="27">
        <v>0</v>
      </c>
      <c r="H19" s="27">
        <v>1000000000000</v>
      </c>
      <c r="I19" s="31">
        <f t="shared" si="0"/>
        <v>5.4639593803809436</v>
      </c>
    </row>
    <row r="20" spans="1:9" ht="23.1" customHeight="1">
      <c r="A20" s="110" t="s">
        <v>184</v>
      </c>
      <c r="B20" s="27" t="s">
        <v>185</v>
      </c>
      <c r="C20" s="27" t="s">
        <v>159</v>
      </c>
      <c r="D20" s="120">
        <v>22.5</v>
      </c>
      <c r="E20" s="27">
        <v>410000000000</v>
      </c>
      <c r="F20" s="27">
        <v>0</v>
      </c>
      <c r="G20" s="27">
        <v>410000000000</v>
      </c>
      <c r="H20" s="27">
        <v>0</v>
      </c>
      <c r="I20" s="31">
        <f t="shared" si="0"/>
        <v>0</v>
      </c>
    </row>
    <row r="21" spans="1:9" ht="23.1" customHeight="1">
      <c r="A21" s="110" t="s">
        <v>186</v>
      </c>
      <c r="B21" s="27" t="s">
        <v>187</v>
      </c>
      <c r="C21" s="27" t="s">
        <v>159</v>
      </c>
      <c r="D21" s="120">
        <v>22.5</v>
      </c>
      <c r="E21" s="27">
        <v>70000000000</v>
      </c>
      <c r="F21" s="27">
        <v>0</v>
      </c>
      <c r="G21" s="27">
        <v>70000000000</v>
      </c>
      <c r="H21" s="27">
        <v>0</v>
      </c>
      <c r="I21" s="31">
        <f t="shared" si="0"/>
        <v>0</v>
      </c>
    </row>
    <row r="22" spans="1:9" ht="23.1" customHeight="1">
      <c r="A22" s="110" t="s">
        <v>188</v>
      </c>
      <c r="B22" s="27" t="s">
        <v>189</v>
      </c>
      <c r="C22" s="27" t="s">
        <v>164</v>
      </c>
      <c r="D22" s="27">
        <v>10</v>
      </c>
      <c r="E22" s="27">
        <v>6973410</v>
      </c>
      <c r="F22" s="27">
        <v>426090048783</v>
      </c>
      <c r="G22" s="27">
        <v>407635366033</v>
      </c>
      <c r="H22" s="27">
        <v>18461656160</v>
      </c>
      <c r="I22" s="31">
        <f t="shared" si="0"/>
        <v>0.10087373935279964</v>
      </c>
    </row>
    <row r="23" spans="1:9" ht="23.1" customHeight="1">
      <c r="A23" s="110" t="s">
        <v>190</v>
      </c>
      <c r="B23" s="27" t="s">
        <v>191</v>
      </c>
      <c r="C23" s="27" t="s">
        <v>159</v>
      </c>
      <c r="D23" s="120">
        <v>22.5</v>
      </c>
      <c r="E23" s="27">
        <v>0</v>
      </c>
      <c r="F23" s="27">
        <v>0</v>
      </c>
      <c r="G23" s="27">
        <v>0</v>
      </c>
      <c r="H23" s="27">
        <v>0</v>
      </c>
      <c r="I23" s="31">
        <f t="shared" si="0"/>
        <v>0</v>
      </c>
    </row>
    <row r="24" spans="1:9" ht="23.1" customHeight="1">
      <c r="A24" s="110" t="s">
        <v>192</v>
      </c>
      <c r="B24" s="27" t="s">
        <v>193</v>
      </c>
      <c r="C24" s="27" t="s">
        <v>164</v>
      </c>
      <c r="D24" s="27">
        <v>10</v>
      </c>
      <c r="E24" s="27">
        <v>9983767</v>
      </c>
      <c r="F24" s="27">
        <v>38851</v>
      </c>
      <c r="G24" s="27">
        <v>504000</v>
      </c>
      <c r="H24" s="27">
        <v>9518618</v>
      </c>
      <c r="I24" s="31">
        <f t="shared" si="0"/>
        <v>5.2009342109362896E-5</v>
      </c>
    </row>
    <row r="25" spans="1:9" ht="23.1" customHeight="1">
      <c r="A25" s="110" t="s">
        <v>194</v>
      </c>
      <c r="B25" s="27" t="s">
        <v>195</v>
      </c>
      <c r="C25" s="27" t="s">
        <v>159</v>
      </c>
      <c r="D25" s="120">
        <v>22.5</v>
      </c>
      <c r="E25" s="27">
        <v>1000000000000</v>
      </c>
      <c r="F25" s="27">
        <v>0</v>
      </c>
      <c r="G25" s="27">
        <v>1000000000000</v>
      </c>
      <c r="H25" s="27">
        <v>0</v>
      </c>
      <c r="I25" s="31">
        <f t="shared" si="0"/>
        <v>0</v>
      </c>
    </row>
    <row r="26" spans="1:9" ht="23.1" customHeight="1">
      <c r="A26" s="110" t="s">
        <v>196</v>
      </c>
      <c r="B26" s="27" t="s">
        <v>197</v>
      </c>
      <c r="C26" s="27" t="s">
        <v>164</v>
      </c>
      <c r="D26" s="27">
        <v>10</v>
      </c>
      <c r="E26" s="27">
        <v>423809123</v>
      </c>
      <c r="F26" s="27">
        <v>58928</v>
      </c>
      <c r="G26" s="27">
        <v>504000</v>
      </c>
      <c r="H26" s="27">
        <v>423364051</v>
      </c>
      <c r="I26" s="31">
        <f t="shared" si="0"/>
        <v>2.3132439777775265E-3</v>
      </c>
    </row>
    <row r="27" spans="1:9" ht="23.1" customHeight="1">
      <c r="A27" s="110" t="s">
        <v>198</v>
      </c>
      <c r="B27" s="27" t="s">
        <v>199</v>
      </c>
      <c r="C27" s="27" t="s">
        <v>159</v>
      </c>
      <c r="D27" s="120">
        <v>22.5</v>
      </c>
      <c r="E27" s="27">
        <v>130000000000</v>
      </c>
      <c r="F27" s="27">
        <v>0</v>
      </c>
      <c r="G27" s="27">
        <v>130000000000</v>
      </c>
      <c r="H27" s="27">
        <v>0</v>
      </c>
      <c r="I27" s="31">
        <f t="shared" si="0"/>
        <v>0</v>
      </c>
    </row>
    <row r="28" spans="1:9" ht="23.1" customHeight="1">
      <c r="A28" s="110" t="s">
        <v>200</v>
      </c>
      <c r="B28" s="27" t="s">
        <v>201</v>
      </c>
      <c r="C28" s="27" t="s">
        <v>164</v>
      </c>
      <c r="D28" s="27">
        <v>10</v>
      </c>
      <c r="E28" s="27">
        <v>184846229</v>
      </c>
      <c r="F28" s="27">
        <v>55778703675</v>
      </c>
      <c r="G28" s="27">
        <v>50000010000</v>
      </c>
      <c r="H28" s="27">
        <v>5963539904</v>
      </c>
      <c r="I28" s="31">
        <f t="shared" si="0"/>
        <v>3.2584539798736871E-2</v>
      </c>
    </row>
    <row r="29" spans="1:9" ht="23.1" customHeight="1">
      <c r="A29" s="110" t="s">
        <v>202</v>
      </c>
      <c r="B29" s="27" t="s">
        <v>203</v>
      </c>
      <c r="C29" s="27" t="s">
        <v>159</v>
      </c>
      <c r="D29" s="120">
        <v>22.5</v>
      </c>
      <c r="E29" s="27">
        <v>300000000000</v>
      </c>
      <c r="F29" s="27">
        <v>0</v>
      </c>
      <c r="G29" s="27">
        <v>0</v>
      </c>
      <c r="H29" s="27">
        <v>300000000000</v>
      </c>
      <c r="I29" s="31">
        <f t="shared" si="0"/>
        <v>1.6391878141142833</v>
      </c>
    </row>
    <row r="30" spans="1:9" ht="23.1" customHeight="1">
      <c r="A30" s="110" t="s">
        <v>204</v>
      </c>
      <c r="B30" s="27" t="s">
        <v>205</v>
      </c>
      <c r="C30" s="27" t="s">
        <v>164</v>
      </c>
      <c r="D30" s="27">
        <v>10</v>
      </c>
      <c r="E30" s="27">
        <v>3428454914</v>
      </c>
      <c r="F30" s="27">
        <v>3592280030818</v>
      </c>
      <c r="G30" s="27">
        <v>3578291278371</v>
      </c>
      <c r="H30" s="27">
        <v>17417207361</v>
      </c>
      <c r="I30" s="31">
        <f t="shared" si="0"/>
        <v>9.5166913540175979E-2</v>
      </c>
    </row>
    <row r="31" spans="1:9" ht="23.1" customHeight="1">
      <c r="A31" s="110" t="s">
        <v>206</v>
      </c>
      <c r="B31" s="27" t="s">
        <v>207</v>
      </c>
      <c r="C31" s="27" t="s">
        <v>159</v>
      </c>
      <c r="D31" s="120">
        <v>22.5</v>
      </c>
      <c r="E31" s="27">
        <v>210000000000</v>
      </c>
      <c r="F31" s="27">
        <v>0</v>
      </c>
      <c r="G31" s="27">
        <v>210000000000</v>
      </c>
      <c r="H31" s="27">
        <v>0</v>
      </c>
      <c r="I31" s="31">
        <f t="shared" si="0"/>
        <v>0</v>
      </c>
    </row>
    <row r="32" spans="1:9" ht="23.1" customHeight="1">
      <c r="A32" s="110" t="s">
        <v>208</v>
      </c>
      <c r="B32" s="27" t="s">
        <v>209</v>
      </c>
      <c r="C32" s="27" t="s">
        <v>159</v>
      </c>
      <c r="D32" s="120">
        <v>22.5</v>
      </c>
      <c r="E32" s="27">
        <v>400000000000</v>
      </c>
      <c r="F32" s="27">
        <v>0</v>
      </c>
      <c r="G32" s="27">
        <v>400000000000</v>
      </c>
      <c r="H32" s="27">
        <v>0</v>
      </c>
      <c r="I32" s="31">
        <f t="shared" si="0"/>
        <v>0</v>
      </c>
    </row>
    <row r="33" spans="1:10" ht="23.1" customHeight="1">
      <c r="A33" s="110" t="s">
        <v>210</v>
      </c>
      <c r="B33" s="27" t="s">
        <v>211</v>
      </c>
      <c r="C33" s="27" t="s">
        <v>159</v>
      </c>
      <c r="D33" s="120">
        <v>22.5</v>
      </c>
      <c r="E33" s="27">
        <v>770000000000</v>
      </c>
      <c r="F33" s="27">
        <v>0</v>
      </c>
      <c r="G33" s="27">
        <v>0</v>
      </c>
      <c r="H33" s="27">
        <v>770000000000</v>
      </c>
      <c r="I33" s="31">
        <f t="shared" si="0"/>
        <v>4.2072487228933264</v>
      </c>
    </row>
    <row r="34" spans="1:10" ht="23.1" customHeight="1">
      <c r="A34" s="110" t="s">
        <v>212</v>
      </c>
      <c r="B34" s="27" t="s">
        <v>213</v>
      </c>
      <c r="C34" s="27" t="s">
        <v>159</v>
      </c>
      <c r="D34" s="120">
        <v>22.5</v>
      </c>
      <c r="E34" s="27">
        <v>0</v>
      </c>
      <c r="F34" s="27">
        <v>50000000000</v>
      </c>
      <c r="G34" s="27">
        <v>0</v>
      </c>
      <c r="H34" s="27">
        <v>50000000000</v>
      </c>
      <c r="I34" s="31">
        <f t="shared" si="0"/>
        <v>0.27319796901904719</v>
      </c>
    </row>
    <row r="35" spans="1:10" ht="23.1" customHeight="1">
      <c r="A35" s="110" t="s">
        <v>214</v>
      </c>
      <c r="B35" s="27" t="s">
        <v>215</v>
      </c>
      <c r="C35" s="27" t="s">
        <v>159</v>
      </c>
      <c r="D35" s="120">
        <v>22.5</v>
      </c>
      <c r="E35" s="27">
        <v>0</v>
      </c>
      <c r="F35" s="27">
        <v>50000000000</v>
      </c>
      <c r="G35" s="27">
        <v>0</v>
      </c>
      <c r="H35" s="27">
        <v>50000000000</v>
      </c>
      <c r="I35" s="31">
        <f t="shared" si="0"/>
        <v>0.27319796901904719</v>
      </c>
    </row>
    <row r="36" spans="1:10" ht="23.1" customHeight="1">
      <c r="A36" s="110" t="s">
        <v>216</v>
      </c>
      <c r="B36" s="27" t="s">
        <v>217</v>
      </c>
      <c r="C36" s="27" t="s">
        <v>159</v>
      </c>
      <c r="D36" s="120">
        <v>22.5</v>
      </c>
      <c r="E36" s="27">
        <v>0</v>
      </c>
      <c r="F36" s="27">
        <v>35000000000</v>
      </c>
      <c r="G36" s="27">
        <v>0</v>
      </c>
      <c r="H36" s="27">
        <v>35000000000</v>
      </c>
      <c r="I36" s="31">
        <f t="shared" si="0"/>
        <v>0.19123857831333302</v>
      </c>
    </row>
    <row r="37" spans="1:10" ht="23.1" customHeight="1" thickBot="1">
      <c r="A37" s="25" t="s">
        <v>55</v>
      </c>
      <c r="B37" s="26"/>
      <c r="C37" s="25"/>
      <c r="D37" s="25"/>
      <c r="E37" s="34">
        <f>SUM(E8:E36)</f>
        <v>5528099378235</v>
      </c>
      <c r="F37" s="34">
        <f>SUM(F8:F36)</f>
        <v>5390263540805</v>
      </c>
      <c r="G37" s="34">
        <f>SUM(G8:G36)</f>
        <v>8056729570404</v>
      </c>
      <c r="H37" s="34">
        <f>SUM(H8:H36)</f>
        <v>2861633348636</v>
      </c>
      <c r="I37" s="35">
        <f>SUM(I8:I36)</f>
        <v>15.635848378490605</v>
      </c>
      <c r="J37" s="93"/>
    </row>
    <row r="38" spans="1:10" ht="23.1" customHeight="1" thickTop="1">
      <c r="A38" s="45" t="s">
        <v>56</v>
      </c>
      <c r="B38" s="45"/>
      <c r="C38" s="45"/>
      <c r="D38" s="45"/>
      <c r="E38" s="46"/>
      <c r="F38" s="157"/>
      <c r="G38" s="157"/>
      <c r="H38" s="46"/>
      <c r="I38" s="58"/>
      <c r="J38" s="93"/>
    </row>
    <row r="39" spans="1:10">
      <c r="J39" s="93"/>
    </row>
    <row r="40" spans="1:10">
      <c r="H40" s="111"/>
      <c r="J40" s="93"/>
    </row>
    <row r="41" spans="1:10">
      <c r="H41" s="111"/>
    </row>
    <row r="42" spans="1:10">
      <c r="C42" s="50" t="s">
        <v>218</v>
      </c>
    </row>
  </sheetData>
  <mergeCells count="8">
    <mergeCell ref="F38:G38"/>
    <mergeCell ref="B6:D6"/>
    <mergeCell ref="F6:G6"/>
    <mergeCell ref="A1:H1"/>
    <mergeCell ref="A2:H2"/>
    <mergeCell ref="A3:H3"/>
    <mergeCell ref="A4:H4"/>
    <mergeCell ref="H6:I6"/>
  </mergeCells>
  <pageMargins left="0.7" right="0.7" top="0.75" bottom="0.75" header="0.3" footer="0.3"/>
  <pageSetup paperSize="9" scale="60" orientation="landscape" horizontalDpi="4294967295" verticalDpi="4294967295" r:id="rId1"/>
  <headerFooter differentOddEven="1" differentFirst="1"/>
  <rowBreaks count="1" manualBreakCount="1">
    <brk id="37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S19"/>
  <sheetViews>
    <sheetView rightToLeft="1" view="pageBreakPreview" zoomScale="106" zoomScaleNormal="106" zoomScaleSheetLayoutView="106" workbookViewId="0">
      <selection activeCell="C12" sqref="C12:C16"/>
    </sheetView>
  </sheetViews>
  <sheetFormatPr defaultColWidth="13" defaultRowHeight="18.75"/>
  <cols>
    <col min="1" max="1" width="53.875" style="25" bestFit="1" customWidth="1"/>
    <col min="2" max="2" width="15.5" style="50" bestFit="1" customWidth="1"/>
    <col min="3" max="3" width="18" style="50" bestFit="1" customWidth="1"/>
    <col min="4" max="4" width="16.25" style="50" customWidth="1"/>
    <col min="5" max="5" width="17.625" style="50" customWidth="1"/>
    <col min="6" max="20" width="13" style="51" customWidth="1"/>
    <col min="21" max="16384" width="13" style="51"/>
  </cols>
  <sheetData>
    <row r="1" spans="1:19" ht="21">
      <c r="A1" s="148" t="s">
        <v>0</v>
      </c>
      <c r="B1" s="148"/>
      <c r="C1" s="148"/>
      <c r="D1" s="148"/>
    </row>
    <row r="2" spans="1:19" ht="21">
      <c r="A2" s="148" t="s">
        <v>219</v>
      </c>
      <c r="B2" s="148"/>
      <c r="C2" s="148"/>
      <c r="D2" s="148"/>
    </row>
    <row r="3" spans="1:19" ht="21">
      <c r="A3" s="148" t="s">
        <v>220</v>
      </c>
      <c r="B3" s="148"/>
      <c r="C3" s="148"/>
      <c r="D3" s="148"/>
    </row>
    <row r="4" spans="1:19">
      <c r="A4" s="150" t="s">
        <v>221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</row>
    <row r="5" spans="1:19" ht="19.5" thickBot="1">
      <c r="A5" s="28" t="s">
        <v>222</v>
      </c>
      <c r="B5" s="28" t="s">
        <v>223</v>
      </c>
      <c r="C5" s="28" t="s">
        <v>154</v>
      </c>
      <c r="D5" s="28" t="s">
        <v>224</v>
      </c>
      <c r="E5" s="28" t="s">
        <v>225</v>
      </c>
    </row>
    <row r="6" spans="1:19" ht="23.1" customHeight="1">
      <c r="A6" s="26" t="s">
        <v>226</v>
      </c>
      <c r="B6" s="26" t="s">
        <v>227</v>
      </c>
      <c r="C6" s="58">
        <f>'1-2'!J404</f>
        <v>1285597415263</v>
      </c>
      <c r="D6" s="58">
        <f>(C6/$C$10)*100</f>
        <v>50.387492394427156</v>
      </c>
      <c r="E6" s="58">
        <f>(C6/18301746597726)*100</f>
        <v>7.0244520565197641</v>
      </c>
    </row>
    <row r="7" spans="1:19" ht="23.1" customHeight="1">
      <c r="A7" s="26" t="s">
        <v>228</v>
      </c>
      <c r="B7" s="26" t="s">
        <v>229</v>
      </c>
      <c r="C7" s="75">
        <f>'2-2'!I22</f>
        <v>861031587487</v>
      </c>
      <c r="D7" s="58">
        <f t="shared" ref="D7:D9" si="0">(C7/$C$10)*100</f>
        <v>33.747129584098658</v>
      </c>
      <c r="E7" s="58">
        <f t="shared" ref="E7:E9" si="1">(C7/18301746597726)*100</f>
        <v>4.7046416192538887</v>
      </c>
    </row>
    <row r="8" spans="1:19" ht="23.1" customHeight="1">
      <c r="A8" s="26" t="s">
        <v>230</v>
      </c>
      <c r="B8" s="26" t="s">
        <v>231</v>
      </c>
      <c r="C8" s="75">
        <f>'3-2'!E36</f>
        <v>386975466446</v>
      </c>
      <c r="D8" s="58">
        <f t="shared" si="0"/>
        <v>15.167052407606771</v>
      </c>
      <c r="E8" s="58">
        <f t="shared" si="1"/>
        <v>2.1144182298649126</v>
      </c>
    </row>
    <row r="9" spans="1:19" ht="23.1" customHeight="1">
      <c r="A9" s="26" t="s">
        <v>232</v>
      </c>
      <c r="B9" s="26" t="s">
        <v>233</v>
      </c>
      <c r="C9" s="75">
        <f>'4-2'!C12</f>
        <v>17817231252</v>
      </c>
      <c r="D9" s="58">
        <f t="shared" si="0"/>
        <v>0.69832561386741754</v>
      </c>
      <c r="E9" s="58">
        <f t="shared" si="1"/>
        <v>9.7352627831781904E-2</v>
      </c>
    </row>
    <row r="10" spans="1:19" ht="23.1" customHeight="1" thickBot="1">
      <c r="A10" s="26" t="s">
        <v>55</v>
      </c>
      <c r="B10" s="26"/>
      <c r="C10" s="89">
        <f>SUM(C6:C9)</f>
        <v>2551421700448</v>
      </c>
      <c r="D10" s="95">
        <f>SUM(D6:D9)</f>
        <v>100</v>
      </c>
      <c r="E10" s="95">
        <f>SUM(E6:E9)</f>
        <v>13.940864533470346</v>
      </c>
    </row>
    <row r="11" spans="1:19" ht="23.1" customHeight="1" thickTop="1">
      <c r="A11" s="59" t="s">
        <v>56</v>
      </c>
      <c r="B11" s="60"/>
      <c r="C11" s="46"/>
      <c r="D11" s="46"/>
      <c r="E11" s="61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spans="1:19">
      <c r="C12" s="92"/>
    </row>
    <row r="14" spans="1:19">
      <c r="B14" s="92"/>
      <c r="C14" s="97"/>
    </row>
    <row r="15" spans="1:19">
      <c r="B15" s="92"/>
    </row>
    <row r="16" spans="1:19">
      <c r="B16" s="92"/>
      <c r="C16" s="92"/>
    </row>
    <row r="17" spans="2:3">
      <c r="B17" s="92"/>
      <c r="C17" s="92"/>
    </row>
    <row r="18" spans="2:3">
      <c r="B18" s="92"/>
      <c r="C18" s="92"/>
    </row>
    <row r="19" spans="2:3">
      <c r="B19" s="98"/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scale="99" orientation="landscape" horizontalDpi="4294967295" verticalDpi="4294967295" r:id="rId1"/>
  <headerFooter differentOddEven="1" differentFirst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M413"/>
  <sheetViews>
    <sheetView rightToLeft="1" view="pageBreakPreview" topLeftCell="A400" zoomScaleNormal="100" zoomScaleSheetLayoutView="100" workbookViewId="0">
      <selection activeCell="J406" sqref="F406:J415"/>
    </sheetView>
  </sheetViews>
  <sheetFormatPr defaultColWidth="9" defaultRowHeight="18.75"/>
  <cols>
    <col min="1" max="1" width="46.375" style="62" bestFit="1" customWidth="1"/>
    <col min="2" max="2" width="8.625" style="62" bestFit="1" customWidth="1"/>
    <col min="3" max="3" width="17.875" style="62" bestFit="1" customWidth="1"/>
    <col min="4" max="4" width="16.75" style="62" bestFit="1" customWidth="1"/>
    <col min="5" max="5" width="17.75" style="62" bestFit="1" customWidth="1"/>
    <col min="6" max="6" width="14.125" style="62" bestFit="1" customWidth="1"/>
    <col min="7" max="7" width="15.375" style="62" bestFit="1" customWidth="1"/>
    <col min="8" max="8" width="17.75" style="62" bestFit="1" customWidth="1"/>
    <col min="9" max="9" width="16.75" style="62" bestFit="1" customWidth="1"/>
    <col min="10" max="10" width="17.875" style="62" bestFit="1" customWidth="1"/>
    <col min="11" max="11" width="14.125" style="62" bestFit="1" customWidth="1"/>
    <col min="12" max="12" width="9" style="62" customWidth="1"/>
    <col min="13" max="13" width="12" style="62" bestFit="1" customWidth="1"/>
    <col min="14" max="16384" width="9" style="62"/>
  </cols>
  <sheetData>
    <row r="1" spans="1:13" ht="21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3" ht="21">
      <c r="A2" s="162" t="s">
        <v>219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13" ht="21">
      <c r="A3" s="162" t="s">
        <v>220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5" spans="1:13">
      <c r="A5" s="165" t="s">
        <v>305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</row>
    <row r="7" spans="1:13" ht="19.5" customHeight="1" thickBot="1">
      <c r="A7" s="63"/>
      <c r="B7" s="166" t="s">
        <v>236</v>
      </c>
      <c r="C7" s="166"/>
      <c r="D7" s="166"/>
      <c r="E7" s="166"/>
      <c r="F7" s="166"/>
      <c r="G7" s="166" t="s">
        <v>237</v>
      </c>
      <c r="H7" s="166"/>
      <c r="I7" s="166"/>
      <c r="J7" s="166"/>
      <c r="K7" s="166"/>
    </row>
    <row r="8" spans="1:13" ht="19.5" customHeight="1">
      <c r="A8" s="167" t="s">
        <v>306</v>
      </c>
      <c r="B8" s="159" t="s">
        <v>307</v>
      </c>
      <c r="C8" s="159" t="s">
        <v>303</v>
      </c>
      <c r="D8" s="159" t="s">
        <v>304</v>
      </c>
      <c r="E8" s="159" t="s">
        <v>55</v>
      </c>
      <c r="F8" s="159"/>
      <c r="G8" s="159" t="s">
        <v>307</v>
      </c>
      <c r="H8" s="159" t="s">
        <v>303</v>
      </c>
      <c r="I8" s="159" t="s">
        <v>304</v>
      </c>
      <c r="J8" s="159" t="s">
        <v>55</v>
      </c>
      <c r="K8" s="163"/>
    </row>
    <row r="9" spans="1:13" ht="18.75" customHeight="1" thickBot="1">
      <c r="A9" s="168"/>
      <c r="B9" s="160"/>
      <c r="C9" s="160"/>
      <c r="D9" s="160"/>
      <c r="E9" s="161"/>
      <c r="F9" s="161"/>
      <c r="G9" s="160"/>
      <c r="H9" s="160"/>
      <c r="I9" s="160"/>
      <c r="J9" s="161"/>
      <c r="K9" s="164"/>
    </row>
    <row r="10" spans="1:13" ht="28.5" customHeight="1" thickBot="1">
      <c r="A10" s="169"/>
      <c r="B10" s="161"/>
      <c r="C10" s="161"/>
      <c r="D10" s="161"/>
      <c r="E10" s="72" t="s">
        <v>154</v>
      </c>
      <c r="F10" s="72" t="s">
        <v>308</v>
      </c>
      <c r="G10" s="161"/>
      <c r="H10" s="161"/>
      <c r="I10" s="161"/>
      <c r="J10" s="72" t="s">
        <v>154</v>
      </c>
      <c r="K10" s="73" t="s">
        <v>308</v>
      </c>
    </row>
    <row r="11" spans="1:13" ht="23.1" customHeight="1">
      <c r="A11" s="64" t="s">
        <v>290</v>
      </c>
      <c r="B11" s="68">
        <v>0</v>
      </c>
      <c r="C11" s="68">
        <v>0</v>
      </c>
      <c r="D11" s="68">
        <v>0</v>
      </c>
      <c r="E11" s="68">
        <v>0</v>
      </c>
      <c r="F11" s="106">
        <f>(E11/$M$12)*100</f>
        <v>0</v>
      </c>
      <c r="G11" s="68">
        <v>0</v>
      </c>
      <c r="H11" s="68">
        <v>0</v>
      </c>
      <c r="I11" s="68">
        <v>343302020</v>
      </c>
      <c r="J11" s="68">
        <f>G11+H11+I11</f>
        <v>343302020</v>
      </c>
      <c r="K11" s="106">
        <f>(J11/$M$12)*100</f>
        <v>1.3455322573282188E-2</v>
      </c>
    </row>
    <row r="12" spans="1:13" ht="23.1" customHeight="1">
      <c r="A12" s="64" t="s">
        <v>52</v>
      </c>
      <c r="B12" s="68">
        <v>0</v>
      </c>
      <c r="C12" s="68">
        <v>-14687793372</v>
      </c>
      <c r="D12" s="68">
        <v>3095107342</v>
      </c>
      <c r="E12" s="68">
        <v>-11666470770</v>
      </c>
      <c r="F12" s="106">
        <f t="shared" ref="F12:F83" si="0">(E12/$M$12)*100</f>
        <v>-0.45725372516630641</v>
      </c>
      <c r="G12" s="68">
        <v>0</v>
      </c>
      <c r="H12" s="68">
        <v>16452287808</v>
      </c>
      <c r="I12" s="68">
        <v>37725242716</v>
      </c>
      <c r="J12" s="68">
        <f t="shared" ref="J12:J39" si="1">G12+H12+I12</f>
        <v>54177530524</v>
      </c>
      <c r="K12" s="106">
        <f t="shared" ref="K12:K83" si="2">(J12/$M$12)*100</f>
        <v>2.1234251677990765</v>
      </c>
      <c r="M12" s="62">
        <v>2551421700448</v>
      </c>
    </row>
    <row r="13" spans="1:13" ht="23.1" customHeight="1">
      <c r="A13" s="64" t="s">
        <v>27</v>
      </c>
      <c r="B13" s="68">
        <v>0</v>
      </c>
      <c r="C13" s="68">
        <v>-10047422159</v>
      </c>
      <c r="D13" s="68">
        <v>0</v>
      </c>
      <c r="E13" s="68">
        <v>-10047422159</v>
      </c>
      <c r="F13" s="106">
        <f t="shared" si="0"/>
        <v>-0.39379700177496296</v>
      </c>
      <c r="G13" s="68">
        <v>0</v>
      </c>
      <c r="H13" s="68">
        <v>-9525943932</v>
      </c>
      <c r="I13" s="68">
        <v>0</v>
      </c>
      <c r="J13" s="68">
        <f t="shared" si="1"/>
        <v>-9525943932</v>
      </c>
      <c r="K13" s="106">
        <f t="shared" si="2"/>
        <v>-0.37335827042340181</v>
      </c>
    </row>
    <row r="14" spans="1:13" ht="23.1" customHeight="1">
      <c r="A14" s="64" t="s">
        <v>28</v>
      </c>
      <c r="B14" s="68">
        <v>0</v>
      </c>
      <c r="C14" s="68">
        <v>751056184</v>
      </c>
      <c r="D14" s="68">
        <v>0</v>
      </c>
      <c r="E14" s="68">
        <v>751056184</v>
      </c>
      <c r="F14" s="106">
        <f t="shared" si="0"/>
        <v>2.943677181502859E-2</v>
      </c>
      <c r="G14" s="68">
        <v>0</v>
      </c>
      <c r="H14" s="68">
        <v>7143226563</v>
      </c>
      <c r="I14" s="68">
        <v>0</v>
      </c>
      <c r="J14" s="68">
        <f t="shared" si="1"/>
        <v>7143226563</v>
      </c>
      <c r="K14" s="106">
        <f t="shared" si="2"/>
        <v>0.27997044007839755</v>
      </c>
    </row>
    <row r="15" spans="1:13" ht="23.1" customHeight="1">
      <c r="A15" s="64" t="s">
        <v>288</v>
      </c>
      <c r="B15" s="68">
        <v>0</v>
      </c>
      <c r="C15" s="68">
        <v>0</v>
      </c>
      <c r="D15" s="68">
        <v>0</v>
      </c>
      <c r="E15" s="68">
        <v>0</v>
      </c>
      <c r="F15" s="106">
        <f t="shared" si="0"/>
        <v>0</v>
      </c>
      <c r="G15" s="68">
        <v>0</v>
      </c>
      <c r="H15" s="68">
        <v>0</v>
      </c>
      <c r="I15" s="68">
        <v>7930731805</v>
      </c>
      <c r="J15" s="68">
        <f t="shared" si="1"/>
        <v>7930731805</v>
      </c>
      <c r="K15" s="106">
        <f t="shared" si="2"/>
        <v>0.3108357902422581</v>
      </c>
    </row>
    <row r="16" spans="1:13" ht="23.1" customHeight="1">
      <c r="A16" s="64" t="s">
        <v>281</v>
      </c>
      <c r="B16" s="68">
        <v>0</v>
      </c>
      <c r="C16" s="68">
        <v>0</v>
      </c>
      <c r="D16" s="68">
        <v>0</v>
      </c>
      <c r="E16" s="68">
        <v>0</v>
      </c>
      <c r="F16" s="106">
        <f t="shared" si="0"/>
        <v>0</v>
      </c>
      <c r="G16" s="68">
        <v>0</v>
      </c>
      <c r="H16" s="68">
        <v>0</v>
      </c>
      <c r="I16" s="68">
        <v>46012070230</v>
      </c>
      <c r="J16" s="68">
        <f t="shared" si="1"/>
        <v>46012070230</v>
      </c>
      <c r="K16" s="106">
        <f t="shared" si="2"/>
        <v>1.8033894679942879</v>
      </c>
    </row>
    <row r="17" spans="1:11" ht="23.1" customHeight="1">
      <c r="A17" s="64" t="s">
        <v>30</v>
      </c>
      <c r="B17" s="68">
        <v>0</v>
      </c>
      <c r="C17" s="68">
        <v>-252071004465</v>
      </c>
      <c r="D17" s="68">
        <v>0</v>
      </c>
      <c r="E17" s="68">
        <v>-252071004465</v>
      </c>
      <c r="F17" s="106">
        <f t="shared" si="0"/>
        <v>-9.8796292443832101</v>
      </c>
      <c r="G17" s="68">
        <v>0</v>
      </c>
      <c r="H17" s="68">
        <v>352018884548</v>
      </c>
      <c r="I17" s="68">
        <v>7233911959</v>
      </c>
      <c r="J17" s="68">
        <f t="shared" si="1"/>
        <v>359252796507</v>
      </c>
      <c r="K17" s="106">
        <f t="shared" si="2"/>
        <v>14.080494668675092</v>
      </c>
    </row>
    <row r="18" spans="1:11" ht="23.1" customHeight="1">
      <c r="A18" s="64" t="s">
        <v>37</v>
      </c>
      <c r="B18" s="68">
        <v>0</v>
      </c>
      <c r="C18" s="68">
        <v>-38494584</v>
      </c>
      <c r="D18" s="68">
        <v>0</v>
      </c>
      <c r="E18" s="68">
        <v>-38494584</v>
      </c>
      <c r="F18" s="106">
        <f t="shared" si="0"/>
        <v>-1.5087503564479676E-3</v>
      </c>
      <c r="G18" s="68">
        <v>0</v>
      </c>
      <c r="H18" s="68">
        <v>47917136</v>
      </c>
      <c r="I18" s="68">
        <v>0</v>
      </c>
      <c r="J18" s="68">
        <f t="shared" si="1"/>
        <v>47917136</v>
      </c>
      <c r="K18" s="106">
        <f t="shared" si="2"/>
        <v>1.8780563005945396E-3</v>
      </c>
    </row>
    <row r="19" spans="1:11" ht="23.1" customHeight="1">
      <c r="A19" s="64" t="s">
        <v>44</v>
      </c>
      <c r="B19" s="68">
        <v>0</v>
      </c>
      <c r="C19" s="68">
        <v>-21978624432</v>
      </c>
      <c r="D19" s="68">
        <v>0</v>
      </c>
      <c r="E19" s="68">
        <v>-21978624432</v>
      </c>
      <c r="F19" s="106">
        <f t="shared" si="0"/>
        <v>-0.86142656967058051</v>
      </c>
      <c r="G19" s="68">
        <v>0</v>
      </c>
      <c r="H19" s="68">
        <v>29789960741</v>
      </c>
      <c r="I19" s="68">
        <v>1743853179</v>
      </c>
      <c r="J19" s="68">
        <f t="shared" si="1"/>
        <v>31533813920</v>
      </c>
      <c r="K19" s="106">
        <f t="shared" si="2"/>
        <v>1.2359310855772305</v>
      </c>
    </row>
    <row r="20" spans="1:11" ht="23.1" customHeight="1">
      <c r="A20" s="64" t="s">
        <v>45</v>
      </c>
      <c r="B20" s="68">
        <v>0</v>
      </c>
      <c r="C20" s="68">
        <v>-4579709225</v>
      </c>
      <c r="D20" s="68">
        <v>0</v>
      </c>
      <c r="E20" s="68">
        <v>-4579709225</v>
      </c>
      <c r="F20" s="106">
        <f t="shared" si="0"/>
        <v>-0.1794963656613823</v>
      </c>
      <c r="G20" s="68">
        <v>0</v>
      </c>
      <c r="H20" s="68">
        <v>4709017734</v>
      </c>
      <c r="I20" s="68">
        <v>0</v>
      </c>
      <c r="J20" s="68">
        <f t="shared" si="1"/>
        <v>4709017734</v>
      </c>
      <c r="K20" s="106">
        <f t="shared" si="2"/>
        <v>0.1845644619693072</v>
      </c>
    </row>
    <row r="21" spans="1:11" ht="23.1" customHeight="1">
      <c r="A21" s="64" t="s">
        <v>46</v>
      </c>
      <c r="B21" s="68">
        <v>0</v>
      </c>
      <c r="C21" s="68">
        <v>-145070953195</v>
      </c>
      <c r="D21" s="68">
        <v>20608394875</v>
      </c>
      <c r="E21" s="68">
        <v>-125164395568</v>
      </c>
      <c r="F21" s="106">
        <f t="shared" si="0"/>
        <v>-4.9056726117059597</v>
      </c>
      <c r="G21" s="68">
        <v>0</v>
      </c>
      <c r="H21" s="68">
        <v>137905054286</v>
      </c>
      <c r="I21" s="68">
        <v>20608394875</v>
      </c>
      <c r="J21" s="68">
        <f t="shared" si="1"/>
        <v>158513449161</v>
      </c>
      <c r="K21" s="106">
        <f t="shared" si="2"/>
        <v>6.2127499006991629</v>
      </c>
    </row>
    <row r="22" spans="1:11" ht="23.1" customHeight="1">
      <c r="A22" s="64" t="s">
        <v>48</v>
      </c>
      <c r="B22" s="68">
        <v>0</v>
      </c>
      <c r="C22" s="68">
        <v>201739869</v>
      </c>
      <c r="D22" s="68">
        <v>4028351685</v>
      </c>
      <c r="E22" s="68">
        <v>4132924638</v>
      </c>
      <c r="F22" s="106">
        <f t="shared" si="0"/>
        <v>0.16198516447807537</v>
      </c>
      <c r="G22" s="68">
        <v>0</v>
      </c>
      <c r="H22" s="68">
        <v>2553543074</v>
      </c>
      <c r="I22" s="68">
        <v>4028351685</v>
      </c>
      <c r="J22" s="68">
        <f t="shared" si="1"/>
        <v>6581894759</v>
      </c>
      <c r="K22" s="106">
        <f t="shared" si="2"/>
        <v>0.25796969422358901</v>
      </c>
    </row>
    <row r="23" spans="1:11" ht="23.1" customHeight="1">
      <c r="A23" s="64" t="s">
        <v>51</v>
      </c>
      <c r="B23" s="68">
        <v>0</v>
      </c>
      <c r="C23" s="68">
        <v>0</v>
      </c>
      <c r="D23" s="68">
        <v>0</v>
      </c>
      <c r="E23" s="68">
        <v>0</v>
      </c>
      <c r="F23" s="106">
        <f t="shared" si="0"/>
        <v>0</v>
      </c>
      <c r="G23" s="68">
        <v>0</v>
      </c>
      <c r="H23" s="68">
        <v>1008006957</v>
      </c>
      <c r="I23" s="68">
        <v>0</v>
      </c>
      <c r="J23" s="68">
        <f t="shared" si="1"/>
        <v>1008006957</v>
      </c>
      <c r="K23" s="106">
        <f t="shared" si="2"/>
        <v>3.9507657900025139E-2</v>
      </c>
    </row>
    <row r="24" spans="1:11" ht="23.1" customHeight="1">
      <c r="A24" s="64" t="s">
        <v>53</v>
      </c>
      <c r="B24" s="68">
        <v>0</v>
      </c>
      <c r="C24" s="68">
        <v>-1467445341</v>
      </c>
      <c r="D24" s="68">
        <v>0</v>
      </c>
      <c r="E24" s="68">
        <v>-1467445341</v>
      </c>
      <c r="F24" s="106">
        <f t="shared" si="0"/>
        <v>-5.7514809909405953E-2</v>
      </c>
      <c r="G24" s="68">
        <v>0</v>
      </c>
      <c r="H24" s="68">
        <v>678077497</v>
      </c>
      <c r="I24" s="68">
        <v>8615983303</v>
      </c>
      <c r="J24" s="68">
        <f t="shared" si="1"/>
        <v>9294060800</v>
      </c>
      <c r="K24" s="106">
        <f t="shared" si="2"/>
        <v>0.3642698813123707</v>
      </c>
    </row>
    <row r="25" spans="1:11" ht="23.1" customHeight="1">
      <c r="A25" s="64" t="s">
        <v>295</v>
      </c>
      <c r="B25" s="68">
        <v>0</v>
      </c>
      <c r="C25" s="68">
        <v>0</v>
      </c>
      <c r="D25" s="68">
        <v>0</v>
      </c>
      <c r="E25" s="68">
        <v>0</v>
      </c>
      <c r="F25" s="106">
        <f t="shared" si="0"/>
        <v>0</v>
      </c>
      <c r="G25" s="68">
        <v>0</v>
      </c>
      <c r="H25" s="68">
        <v>0</v>
      </c>
      <c r="I25" s="68">
        <v>4495200</v>
      </c>
      <c r="J25" s="68">
        <f t="shared" si="1"/>
        <v>4495200</v>
      </c>
      <c r="K25" s="106">
        <f t="shared" si="2"/>
        <v>1.7618412507860599E-4</v>
      </c>
    </row>
    <row r="26" spans="1:11" ht="23.1" customHeight="1">
      <c r="A26" s="64" t="s">
        <v>50</v>
      </c>
      <c r="B26" s="68">
        <v>0</v>
      </c>
      <c r="C26" s="68">
        <v>-7331317354</v>
      </c>
      <c r="D26" s="68">
        <v>0</v>
      </c>
      <c r="E26" s="68">
        <v>-7331317354</v>
      </c>
      <c r="F26" s="106">
        <f t="shared" si="0"/>
        <v>-0.28734243942162546</v>
      </c>
      <c r="G26" s="68">
        <v>0</v>
      </c>
      <c r="H26" s="68">
        <v>-8728338149</v>
      </c>
      <c r="I26" s="68">
        <v>0</v>
      </c>
      <c r="J26" s="68">
        <f t="shared" si="1"/>
        <v>-8728338149</v>
      </c>
      <c r="K26" s="106">
        <f t="shared" si="2"/>
        <v>-0.34209704132670055</v>
      </c>
    </row>
    <row r="27" spans="1:11" ht="23.1" customHeight="1">
      <c r="A27" s="64" t="s">
        <v>283</v>
      </c>
      <c r="B27" s="68">
        <v>0</v>
      </c>
      <c r="C27" s="68">
        <v>0</v>
      </c>
      <c r="D27" s="68">
        <v>0</v>
      </c>
      <c r="E27" s="68">
        <v>0</v>
      </c>
      <c r="F27" s="106">
        <f t="shared" si="0"/>
        <v>0</v>
      </c>
      <c r="G27" s="68">
        <v>0</v>
      </c>
      <c r="H27" s="68">
        <v>0</v>
      </c>
      <c r="I27" s="68">
        <v>8486219034</v>
      </c>
      <c r="J27" s="68">
        <f t="shared" si="1"/>
        <v>8486219034</v>
      </c>
      <c r="K27" s="106">
        <f t="shared" si="2"/>
        <v>0.33260746479148934</v>
      </c>
    </row>
    <row r="28" spans="1:11" ht="23.1" customHeight="1">
      <c r="A28" s="64" t="s">
        <v>280</v>
      </c>
      <c r="B28" s="68">
        <v>0</v>
      </c>
      <c r="C28" s="68">
        <v>0</v>
      </c>
      <c r="D28" s="68">
        <v>0</v>
      </c>
      <c r="E28" s="68">
        <v>0</v>
      </c>
      <c r="F28" s="106">
        <f t="shared" si="0"/>
        <v>0</v>
      </c>
      <c r="G28" s="68">
        <v>0</v>
      </c>
      <c r="H28" s="68">
        <v>0</v>
      </c>
      <c r="I28" s="68">
        <v>15344601</v>
      </c>
      <c r="J28" s="68">
        <f t="shared" si="1"/>
        <v>15344601</v>
      </c>
      <c r="K28" s="106">
        <f t="shared" si="2"/>
        <v>6.0141375286200892E-4</v>
      </c>
    </row>
    <row r="29" spans="1:11" ht="23.1" customHeight="1">
      <c r="A29" s="64" t="s">
        <v>293</v>
      </c>
      <c r="B29" s="68">
        <v>0</v>
      </c>
      <c r="C29" s="68">
        <v>0</v>
      </c>
      <c r="D29" s="68">
        <v>0</v>
      </c>
      <c r="E29" s="68">
        <v>0</v>
      </c>
      <c r="F29" s="106">
        <f t="shared" si="0"/>
        <v>0</v>
      </c>
      <c r="G29" s="68">
        <v>0</v>
      </c>
      <c r="H29" s="68">
        <v>0</v>
      </c>
      <c r="I29" s="68">
        <v>595331700</v>
      </c>
      <c r="J29" s="68">
        <f t="shared" si="1"/>
        <v>595331700</v>
      </c>
      <c r="K29" s="106">
        <f t="shared" si="2"/>
        <v>2.3333332153421236E-2</v>
      </c>
    </row>
    <row r="30" spans="1:11" ht="23.1" customHeight="1">
      <c r="A30" s="64" t="s">
        <v>292</v>
      </c>
      <c r="B30" s="68">
        <v>0</v>
      </c>
      <c r="C30" s="68">
        <v>0</v>
      </c>
      <c r="D30" s="68">
        <v>0</v>
      </c>
      <c r="E30" s="68">
        <v>0</v>
      </c>
      <c r="F30" s="106">
        <f t="shared" si="0"/>
        <v>0</v>
      </c>
      <c r="G30" s="68">
        <v>0</v>
      </c>
      <c r="H30" s="68">
        <v>0</v>
      </c>
      <c r="I30" s="68">
        <v>5080724741</v>
      </c>
      <c r="J30" s="68">
        <f t="shared" si="1"/>
        <v>5080724741</v>
      </c>
      <c r="K30" s="106">
        <f t="shared" si="2"/>
        <v>0.19913308490352197</v>
      </c>
    </row>
    <row r="31" spans="1:11" ht="23.1" customHeight="1">
      <c r="A31" s="64" t="s">
        <v>24</v>
      </c>
      <c r="B31" s="68">
        <v>0</v>
      </c>
      <c r="C31" s="68">
        <v>-1319568264</v>
      </c>
      <c r="D31" s="68">
        <v>2229421549</v>
      </c>
      <c r="E31" s="68">
        <v>880509665</v>
      </c>
      <c r="F31" s="106">
        <f t="shared" si="0"/>
        <v>3.4510550131536186E-2</v>
      </c>
      <c r="G31" s="68">
        <v>0</v>
      </c>
      <c r="H31" s="68">
        <v>6973775</v>
      </c>
      <c r="I31" s="68">
        <v>2229421549</v>
      </c>
      <c r="J31" s="68">
        <f t="shared" si="1"/>
        <v>2236395324</v>
      </c>
      <c r="K31" s="106">
        <f t="shared" si="2"/>
        <v>8.7652908321949094E-2</v>
      </c>
    </row>
    <row r="32" spans="1:11" ht="23.1" customHeight="1">
      <c r="A32" s="64" t="s">
        <v>34</v>
      </c>
      <c r="B32" s="68">
        <v>0</v>
      </c>
      <c r="C32" s="68">
        <v>-2859881850</v>
      </c>
      <c r="D32" s="68">
        <v>0</v>
      </c>
      <c r="E32" s="68">
        <v>-2859881850</v>
      </c>
      <c r="F32" s="106">
        <f t="shared" si="0"/>
        <v>-0.11208973606745753</v>
      </c>
      <c r="G32" s="68">
        <v>0</v>
      </c>
      <c r="H32" s="68">
        <v>-17262139790</v>
      </c>
      <c r="I32" s="68">
        <v>19914715</v>
      </c>
      <c r="J32" s="68">
        <f t="shared" si="1"/>
        <v>-17242225075</v>
      </c>
      <c r="K32" s="106">
        <f t="shared" si="2"/>
        <v>-0.67578891689964327</v>
      </c>
    </row>
    <row r="33" spans="1:11" ht="23.1" customHeight="1">
      <c r="A33" s="64" t="s">
        <v>40</v>
      </c>
      <c r="B33" s="68">
        <v>0</v>
      </c>
      <c r="C33" s="68">
        <v>0</v>
      </c>
      <c r="D33" s="68">
        <v>-23086095</v>
      </c>
      <c r="E33" s="68">
        <v>-30202282</v>
      </c>
      <c r="F33" s="106">
        <f t="shared" si="0"/>
        <v>-1.1837432438039086E-3</v>
      </c>
      <c r="G33" s="68">
        <v>0</v>
      </c>
      <c r="H33" s="68">
        <v>-959282633</v>
      </c>
      <c r="I33" s="68">
        <v>-23086095</v>
      </c>
      <c r="J33" s="68">
        <f t="shared" si="1"/>
        <v>-982368728</v>
      </c>
      <c r="K33" s="106">
        <f t="shared" si="2"/>
        <v>-3.8502797394390248E-2</v>
      </c>
    </row>
    <row r="34" spans="1:11" ht="23.1" customHeight="1">
      <c r="A34" s="64" t="s">
        <v>285</v>
      </c>
      <c r="B34" s="68">
        <v>0</v>
      </c>
      <c r="C34" s="68">
        <v>0</v>
      </c>
      <c r="D34" s="68">
        <v>0</v>
      </c>
      <c r="E34" s="68">
        <v>0</v>
      </c>
      <c r="F34" s="106">
        <f t="shared" si="0"/>
        <v>0</v>
      </c>
      <c r="G34" s="68">
        <v>0</v>
      </c>
      <c r="H34" s="68">
        <v>0</v>
      </c>
      <c r="I34" s="68">
        <v>4757968544</v>
      </c>
      <c r="J34" s="68">
        <f t="shared" si="1"/>
        <v>4757968544</v>
      </c>
      <c r="K34" s="106">
        <f t="shared" si="2"/>
        <v>0.18648303191763854</v>
      </c>
    </row>
    <row r="35" spans="1:11" ht="23.1" customHeight="1">
      <c r="A35" s="64" t="s">
        <v>291</v>
      </c>
      <c r="B35" s="68">
        <v>0</v>
      </c>
      <c r="C35" s="68">
        <v>0</v>
      </c>
      <c r="D35" s="68">
        <v>0</v>
      </c>
      <c r="E35" s="68">
        <v>0</v>
      </c>
      <c r="F35" s="106">
        <f t="shared" si="0"/>
        <v>0</v>
      </c>
      <c r="G35" s="68">
        <v>0</v>
      </c>
      <c r="H35" s="68">
        <v>0</v>
      </c>
      <c r="I35" s="68">
        <v>275569866</v>
      </c>
      <c r="J35" s="68">
        <f t="shared" si="1"/>
        <v>275569866</v>
      </c>
      <c r="K35" s="106">
        <f t="shared" si="2"/>
        <v>1.0800639735548739E-2</v>
      </c>
    </row>
    <row r="36" spans="1:11" ht="23.1" customHeight="1">
      <c r="A36" s="64" t="s">
        <v>29</v>
      </c>
      <c r="B36" s="68">
        <v>0</v>
      </c>
      <c r="C36" s="68">
        <v>-53665725363</v>
      </c>
      <c r="D36" s="68">
        <v>163688183</v>
      </c>
      <c r="E36" s="68">
        <v>-53543248999</v>
      </c>
      <c r="F36" s="106">
        <f t="shared" si="0"/>
        <v>-2.098565242648772</v>
      </c>
      <c r="G36" s="68">
        <v>0</v>
      </c>
      <c r="H36" s="68">
        <v>-20286530131</v>
      </c>
      <c r="I36" s="68">
        <v>163688183</v>
      </c>
      <c r="J36" s="68">
        <f t="shared" si="1"/>
        <v>-20122841948</v>
      </c>
      <c r="K36" s="106">
        <f t="shared" si="2"/>
        <v>-0.78869133802799674</v>
      </c>
    </row>
    <row r="37" spans="1:11" ht="23.1" customHeight="1">
      <c r="A37" s="64" t="s">
        <v>22</v>
      </c>
      <c r="B37" s="68">
        <v>0</v>
      </c>
      <c r="C37" s="68">
        <v>358462755</v>
      </c>
      <c r="D37" s="68">
        <v>0</v>
      </c>
      <c r="E37" s="68">
        <v>358462755</v>
      </c>
      <c r="F37" s="106">
        <f t="shared" si="0"/>
        <v>1.4049529912560442E-2</v>
      </c>
      <c r="G37" s="68">
        <v>0</v>
      </c>
      <c r="H37" s="68">
        <v>-3885493574</v>
      </c>
      <c r="I37" s="68">
        <v>0</v>
      </c>
      <c r="J37" s="68">
        <f t="shared" si="1"/>
        <v>-3885493574</v>
      </c>
      <c r="K37" s="106">
        <f t="shared" si="2"/>
        <v>-0.15228739229260896</v>
      </c>
    </row>
    <row r="38" spans="1:11" ht="23.1" customHeight="1">
      <c r="A38" s="64" t="s">
        <v>25</v>
      </c>
      <c r="B38" s="68">
        <v>0</v>
      </c>
      <c r="C38" s="68">
        <v>-1688088079</v>
      </c>
      <c r="D38" s="68">
        <v>715366141</v>
      </c>
      <c r="E38" s="68">
        <v>-989146538</v>
      </c>
      <c r="F38" s="106">
        <f t="shared" si="0"/>
        <v>-3.8768445758155835E-2</v>
      </c>
      <c r="G38" s="68">
        <v>0</v>
      </c>
      <c r="H38" s="68">
        <v>7409745054</v>
      </c>
      <c r="I38" s="68">
        <v>11664536855</v>
      </c>
      <c r="J38" s="68">
        <f t="shared" si="1"/>
        <v>19074281909</v>
      </c>
      <c r="K38" s="106">
        <f t="shared" si="2"/>
        <v>0.74759424934148588</v>
      </c>
    </row>
    <row r="39" spans="1:11" ht="23.1" customHeight="1">
      <c r="A39" s="64"/>
      <c r="B39" s="68">
        <v>0</v>
      </c>
      <c r="C39" s="68">
        <v>0</v>
      </c>
      <c r="D39" s="68">
        <v>0</v>
      </c>
      <c r="E39" s="68">
        <v>0</v>
      </c>
      <c r="F39" s="106">
        <v>0</v>
      </c>
      <c r="G39" s="68">
        <v>0</v>
      </c>
      <c r="H39" s="68">
        <v>0</v>
      </c>
      <c r="I39" s="68">
        <v>692533319</v>
      </c>
      <c r="J39" s="68">
        <f t="shared" si="1"/>
        <v>692533319</v>
      </c>
      <c r="K39" s="106">
        <f>(J39/$M$12)*100</f>
        <v>2.7143036326703625E-2</v>
      </c>
    </row>
    <row r="40" spans="1:11" ht="23.1" customHeight="1" thickBot="1">
      <c r="A40" s="63"/>
      <c r="B40" s="166" t="s">
        <v>236</v>
      </c>
      <c r="C40" s="166"/>
      <c r="D40" s="166"/>
      <c r="E40" s="166"/>
      <c r="F40" s="166"/>
      <c r="G40" s="166" t="s">
        <v>237</v>
      </c>
      <c r="H40" s="166"/>
      <c r="I40" s="166"/>
      <c r="J40" s="166"/>
      <c r="K40" s="166"/>
    </row>
    <row r="41" spans="1:11" ht="23.1" customHeight="1">
      <c r="A41" s="167" t="s">
        <v>306</v>
      </c>
      <c r="B41" s="159" t="s">
        <v>307</v>
      </c>
      <c r="C41" s="159" t="s">
        <v>303</v>
      </c>
      <c r="D41" s="159" t="s">
        <v>304</v>
      </c>
      <c r="E41" s="159" t="s">
        <v>55</v>
      </c>
      <c r="F41" s="159"/>
      <c r="G41" s="159" t="s">
        <v>307</v>
      </c>
      <c r="H41" s="159" t="s">
        <v>303</v>
      </c>
      <c r="I41" s="159" t="s">
        <v>304</v>
      </c>
      <c r="J41" s="159" t="s">
        <v>55</v>
      </c>
      <c r="K41" s="163"/>
    </row>
    <row r="42" spans="1:11" ht="23.1" customHeight="1" thickBot="1">
      <c r="A42" s="168"/>
      <c r="B42" s="160"/>
      <c r="C42" s="160"/>
      <c r="D42" s="160"/>
      <c r="E42" s="161"/>
      <c r="F42" s="161"/>
      <c r="G42" s="160"/>
      <c r="H42" s="160"/>
      <c r="I42" s="160"/>
      <c r="J42" s="161"/>
      <c r="K42" s="164"/>
    </row>
    <row r="43" spans="1:11" ht="23.1" customHeight="1" thickBot="1">
      <c r="A43" s="169"/>
      <c r="B43" s="161"/>
      <c r="C43" s="161"/>
      <c r="D43" s="161"/>
      <c r="E43" s="72" t="s">
        <v>154</v>
      </c>
      <c r="F43" s="72" t="s">
        <v>308</v>
      </c>
      <c r="G43" s="161"/>
      <c r="H43" s="161"/>
      <c r="I43" s="161"/>
      <c r="J43" s="72" t="s">
        <v>154</v>
      </c>
      <c r="K43" s="73" t="s">
        <v>308</v>
      </c>
    </row>
    <row r="44" spans="1:11" ht="23.1" customHeight="1">
      <c r="A44" s="64" t="s">
        <v>31</v>
      </c>
      <c r="B44" s="68">
        <v>0</v>
      </c>
      <c r="C44" s="68">
        <v>1724259726</v>
      </c>
      <c r="D44" s="68">
        <v>0</v>
      </c>
      <c r="E44" s="68">
        <v>1724259726</v>
      </c>
      <c r="F44" s="106">
        <f t="shared" si="0"/>
        <v>6.7580350425695601E-2</v>
      </c>
      <c r="G44" s="68">
        <v>0</v>
      </c>
      <c r="H44" s="68">
        <v>1724259726</v>
      </c>
      <c r="I44" s="68">
        <v>0</v>
      </c>
      <c r="J44" s="68">
        <f>G44+H44+I44</f>
        <v>1724259726</v>
      </c>
      <c r="K44" s="106">
        <f t="shared" si="2"/>
        <v>6.7580350425695601E-2</v>
      </c>
    </row>
    <row r="45" spans="1:11" ht="23.1" customHeight="1">
      <c r="A45" s="64" t="s">
        <v>43</v>
      </c>
      <c r="B45" s="68">
        <v>0</v>
      </c>
      <c r="C45" s="68">
        <v>-2281177</v>
      </c>
      <c r="D45" s="68">
        <v>1945311</v>
      </c>
      <c r="E45" s="68">
        <v>-447877</v>
      </c>
      <c r="F45" s="106">
        <f t="shared" si="0"/>
        <v>-1.7554017037691494E-5</v>
      </c>
      <c r="G45" s="68">
        <v>0</v>
      </c>
      <c r="H45" s="68">
        <v>0</v>
      </c>
      <c r="I45" s="68">
        <v>1945311</v>
      </c>
      <c r="J45" s="68">
        <f t="shared" ref="J45:J76" si="3">G45+H45+I45</f>
        <v>1945311</v>
      </c>
      <c r="K45" s="106">
        <f t="shared" si="2"/>
        <v>7.6244197486382821E-5</v>
      </c>
    </row>
    <row r="46" spans="1:11" ht="23.1" customHeight="1">
      <c r="A46" s="64" t="s">
        <v>42</v>
      </c>
      <c r="B46" s="68">
        <v>0</v>
      </c>
      <c r="C46" s="68">
        <v>-1783929191</v>
      </c>
      <c r="D46" s="68">
        <v>0</v>
      </c>
      <c r="E46" s="68">
        <v>-1783929191</v>
      </c>
      <c r="F46" s="106">
        <f t="shared" si="0"/>
        <v>-6.9919025564718004E-2</v>
      </c>
      <c r="G46" s="68">
        <v>0</v>
      </c>
      <c r="H46" s="68">
        <v>-110196853</v>
      </c>
      <c r="I46" s="68">
        <v>128415835</v>
      </c>
      <c r="J46" s="68">
        <f t="shared" si="3"/>
        <v>18218982</v>
      </c>
      <c r="K46" s="106">
        <f t="shared" si="2"/>
        <v>7.1407176621571256E-4</v>
      </c>
    </row>
    <row r="47" spans="1:11" ht="23.1" customHeight="1">
      <c r="A47" s="64" t="s">
        <v>278</v>
      </c>
      <c r="B47" s="68">
        <v>0</v>
      </c>
      <c r="C47" s="68">
        <v>0</v>
      </c>
      <c r="D47" s="68">
        <v>0</v>
      </c>
      <c r="E47" s="68">
        <v>0</v>
      </c>
      <c r="F47" s="106">
        <f t="shared" si="0"/>
        <v>0</v>
      </c>
      <c r="G47" s="68">
        <v>0</v>
      </c>
      <c r="H47" s="68">
        <v>0</v>
      </c>
      <c r="I47" s="68">
        <v>2597252348</v>
      </c>
      <c r="J47" s="68">
        <f t="shared" si="3"/>
        <v>2597252348</v>
      </c>
      <c r="K47" s="106">
        <f t="shared" si="2"/>
        <v>0.10179627881756875</v>
      </c>
    </row>
    <row r="48" spans="1:11" ht="23.1" customHeight="1">
      <c r="A48" s="64" t="s">
        <v>33</v>
      </c>
      <c r="B48" s="68">
        <v>0</v>
      </c>
      <c r="C48" s="68">
        <v>-24154961839</v>
      </c>
      <c r="D48" s="68">
        <v>0</v>
      </c>
      <c r="E48" s="68">
        <v>-24154961839</v>
      </c>
      <c r="F48" s="106">
        <f t="shared" si="0"/>
        <v>-0.94672557793008782</v>
      </c>
      <c r="G48" s="68">
        <v>72630877500</v>
      </c>
      <c r="H48" s="68">
        <v>-112467432079</v>
      </c>
      <c r="I48" s="68">
        <v>159320960</v>
      </c>
      <c r="J48" s="68">
        <f t="shared" si="3"/>
        <v>-39677233619</v>
      </c>
      <c r="K48" s="106">
        <f t="shared" si="2"/>
        <v>-1.5551029299481596</v>
      </c>
    </row>
    <row r="49" spans="1:11" ht="23.1" customHeight="1">
      <c r="A49" s="64" t="s">
        <v>32</v>
      </c>
      <c r="B49" s="68">
        <v>0</v>
      </c>
      <c r="C49" s="68">
        <v>-33195959867</v>
      </c>
      <c r="D49" s="68">
        <v>0</v>
      </c>
      <c r="E49" s="68">
        <v>-33195959867</v>
      </c>
      <c r="F49" s="106">
        <f t="shared" si="0"/>
        <v>-1.3010769588253943</v>
      </c>
      <c r="G49" s="68">
        <v>0</v>
      </c>
      <c r="H49" s="68">
        <v>62330530304</v>
      </c>
      <c r="I49" s="68">
        <v>0</v>
      </c>
      <c r="J49" s="68">
        <f t="shared" si="3"/>
        <v>62330530304</v>
      </c>
      <c r="K49" s="106">
        <f t="shared" si="2"/>
        <v>2.4429724922797154</v>
      </c>
    </row>
    <row r="50" spans="1:11" ht="23.1" customHeight="1">
      <c r="A50" s="64" t="s">
        <v>289</v>
      </c>
      <c r="B50" s="68">
        <v>0</v>
      </c>
      <c r="C50" s="68">
        <v>0</v>
      </c>
      <c r="D50" s="68">
        <v>0</v>
      </c>
      <c r="E50" s="68">
        <v>0</v>
      </c>
      <c r="F50" s="106">
        <f t="shared" si="0"/>
        <v>0</v>
      </c>
      <c r="G50" s="68">
        <v>0</v>
      </c>
      <c r="H50" s="68">
        <v>0</v>
      </c>
      <c r="I50" s="68">
        <v>3973836016</v>
      </c>
      <c r="J50" s="68">
        <f t="shared" si="3"/>
        <v>3973836016</v>
      </c>
      <c r="K50" s="106">
        <f t="shared" si="2"/>
        <v>0.15574987134828558</v>
      </c>
    </row>
    <row r="51" spans="1:11" ht="23.1" customHeight="1">
      <c r="A51" s="64" t="s">
        <v>39</v>
      </c>
      <c r="B51" s="68">
        <v>0</v>
      </c>
      <c r="C51" s="68">
        <v>-375982514</v>
      </c>
      <c r="D51" s="68">
        <v>0</v>
      </c>
      <c r="E51" s="68">
        <v>-375982514</v>
      </c>
      <c r="F51" s="106">
        <f t="shared" si="0"/>
        <v>-1.4736196448199131E-2</v>
      </c>
      <c r="G51" s="68">
        <v>0</v>
      </c>
      <c r="H51" s="68">
        <v>175041789</v>
      </c>
      <c r="I51" s="68">
        <v>-912153335</v>
      </c>
      <c r="J51" s="68">
        <f t="shared" si="3"/>
        <v>-737111546</v>
      </c>
      <c r="K51" s="106">
        <f t="shared" si="2"/>
        <v>-2.8890227980367642E-2</v>
      </c>
    </row>
    <row r="52" spans="1:11" ht="23.1" customHeight="1">
      <c r="A52" s="64" t="s">
        <v>20</v>
      </c>
      <c r="B52" s="68">
        <v>0</v>
      </c>
      <c r="C52" s="68">
        <v>-4079900860</v>
      </c>
      <c r="D52" s="68">
        <v>2723839660</v>
      </c>
      <c r="E52" s="68">
        <v>-1440875351</v>
      </c>
      <c r="F52" s="106">
        <f t="shared" si="0"/>
        <v>-5.6473430117294957E-2</v>
      </c>
      <c r="G52" s="68">
        <v>0</v>
      </c>
      <c r="H52" s="68">
        <v>437701660</v>
      </c>
      <c r="I52" s="68">
        <v>2723839660</v>
      </c>
      <c r="J52" s="68">
        <f t="shared" si="3"/>
        <v>3161541320</v>
      </c>
      <c r="K52" s="106">
        <f t="shared" si="2"/>
        <v>0.1239129274257121</v>
      </c>
    </row>
    <row r="53" spans="1:11" ht="23.1" customHeight="1">
      <c r="A53" s="64" t="s">
        <v>282</v>
      </c>
      <c r="B53" s="68">
        <v>0</v>
      </c>
      <c r="C53" s="68">
        <v>0</v>
      </c>
      <c r="D53" s="68">
        <v>0</v>
      </c>
      <c r="E53" s="68">
        <v>0</v>
      </c>
      <c r="F53" s="106">
        <f t="shared" si="0"/>
        <v>0</v>
      </c>
      <c r="G53" s="68">
        <v>0</v>
      </c>
      <c r="H53" s="68">
        <v>0</v>
      </c>
      <c r="I53" s="68">
        <v>9810052636</v>
      </c>
      <c r="J53" s="68">
        <f t="shared" si="3"/>
        <v>9810052636</v>
      </c>
      <c r="K53" s="106">
        <f t="shared" si="2"/>
        <v>0.38449357996278971</v>
      </c>
    </row>
    <row r="54" spans="1:11" ht="23.1" customHeight="1">
      <c r="A54" s="64" t="s">
        <v>286</v>
      </c>
      <c r="B54" s="68">
        <v>0</v>
      </c>
      <c r="C54" s="68">
        <v>0</v>
      </c>
      <c r="D54" s="68">
        <v>0</v>
      </c>
      <c r="E54" s="68">
        <v>0</v>
      </c>
      <c r="F54" s="106">
        <f t="shared" si="0"/>
        <v>0</v>
      </c>
      <c r="G54" s="68">
        <v>0</v>
      </c>
      <c r="H54" s="68">
        <v>0</v>
      </c>
      <c r="I54" s="68">
        <v>829013876</v>
      </c>
      <c r="J54" s="68">
        <f t="shared" si="3"/>
        <v>829013876</v>
      </c>
      <c r="K54" s="106">
        <f t="shared" si="2"/>
        <v>3.2492232697340265E-2</v>
      </c>
    </row>
    <row r="55" spans="1:11" ht="23.1" customHeight="1">
      <c r="A55" s="64" t="s">
        <v>26</v>
      </c>
      <c r="B55" s="68">
        <v>0</v>
      </c>
      <c r="C55" s="68">
        <v>-7032887571</v>
      </c>
      <c r="D55" s="68">
        <v>0</v>
      </c>
      <c r="E55" s="68">
        <v>-7032887571</v>
      </c>
      <c r="F55" s="106">
        <f t="shared" si="0"/>
        <v>-0.27564583188130393</v>
      </c>
      <c r="G55" s="68">
        <v>0</v>
      </c>
      <c r="H55" s="68">
        <v>-6944389344</v>
      </c>
      <c r="I55" s="68">
        <v>11059601873</v>
      </c>
      <c r="J55" s="68">
        <f t="shared" si="3"/>
        <v>4115212529</v>
      </c>
      <c r="K55" s="106">
        <f t="shared" si="2"/>
        <v>0.16129095900836057</v>
      </c>
    </row>
    <row r="56" spans="1:11" ht="23.1" customHeight="1">
      <c r="A56" s="64" t="s">
        <v>279</v>
      </c>
      <c r="B56" s="68">
        <v>0</v>
      </c>
      <c r="C56" s="68">
        <v>0</v>
      </c>
      <c r="D56" s="68">
        <v>0</v>
      </c>
      <c r="E56" s="68">
        <v>0</v>
      </c>
      <c r="F56" s="106">
        <f t="shared" si="0"/>
        <v>0</v>
      </c>
      <c r="G56" s="68">
        <v>0</v>
      </c>
      <c r="H56" s="68">
        <v>0</v>
      </c>
      <c r="I56" s="68">
        <v>682522745</v>
      </c>
      <c r="J56" s="68">
        <f t="shared" si="3"/>
        <v>682522745</v>
      </c>
      <c r="K56" s="106">
        <f t="shared" si="2"/>
        <v>2.6750683545576061E-2</v>
      </c>
    </row>
    <row r="57" spans="1:11" ht="23.1" customHeight="1">
      <c r="A57" s="64" t="s">
        <v>38</v>
      </c>
      <c r="B57" s="68">
        <v>0</v>
      </c>
      <c r="C57" s="68">
        <v>-962324893</v>
      </c>
      <c r="D57" s="68">
        <v>0</v>
      </c>
      <c r="E57" s="68">
        <v>-962324893</v>
      </c>
      <c r="F57" s="106">
        <f t="shared" si="0"/>
        <v>-3.7717202641610631E-2</v>
      </c>
      <c r="G57" s="68">
        <v>0</v>
      </c>
      <c r="H57" s="68">
        <v>1203784612</v>
      </c>
      <c r="I57" s="68">
        <v>0</v>
      </c>
      <c r="J57" s="68">
        <f t="shared" si="3"/>
        <v>1203784612</v>
      </c>
      <c r="K57" s="106">
        <f t="shared" si="2"/>
        <v>4.7180934919093517E-2</v>
      </c>
    </row>
    <row r="58" spans="1:11" ht="23.1" customHeight="1">
      <c r="A58" s="64" t="s">
        <v>287</v>
      </c>
      <c r="B58" s="68">
        <v>0</v>
      </c>
      <c r="C58" s="68">
        <v>0</v>
      </c>
      <c r="D58" s="68">
        <v>0</v>
      </c>
      <c r="E58" s="68">
        <v>0</v>
      </c>
      <c r="F58" s="106">
        <f t="shared" si="0"/>
        <v>0</v>
      </c>
      <c r="G58" s="68">
        <v>0</v>
      </c>
      <c r="H58" s="68">
        <v>0</v>
      </c>
      <c r="I58" s="68">
        <v>11329462124</v>
      </c>
      <c r="J58" s="68">
        <f t="shared" si="3"/>
        <v>11329462124</v>
      </c>
      <c r="K58" s="106">
        <f t="shared" si="2"/>
        <v>0.44404506405235478</v>
      </c>
    </row>
    <row r="59" spans="1:11" ht="23.1" customHeight="1">
      <c r="A59" s="64" t="s">
        <v>47</v>
      </c>
      <c r="B59" s="68">
        <v>0</v>
      </c>
      <c r="C59" s="68">
        <v>819217498</v>
      </c>
      <c r="D59" s="68">
        <v>0</v>
      </c>
      <c r="E59" s="68">
        <v>819217498</v>
      </c>
      <c r="F59" s="106">
        <f t="shared" si="0"/>
        <v>3.2108275078798418E-2</v>
      </c>
      <c r="G59" s="68">
        <v>0</v>
      </c>
      <c r="H59" s="68">
        <v>819217498</v>
      </c>
      <c r="I59" s="68">
        <v>0</v>
      </c>
      <c r="J59" s="68">
        <f t="shared" si="3"/>
        <v>819217498</v>
      </c>
      <c r="K59" s="106">
        <f t="shared" si="2"/>
        <v>3.2108275078798418E-2</v>
      </c>
    </row>
    <row r="60" spans="1:11" ht="23.1" customHeight="1">
      <c r="A60" s="64" t="s">
        <v>294</v>
      </c>
      <c r="B60" s="68">
        <v>0</v>
      </c>
      <c r="C60" s="68">
        <v>0</v>
      </c>
      <c r="D60" s="68">
        <v>0</v>
      </c>
      <c r="E60" s="68">
        <v>0</v>
      </c>
      <c r="F60" s="106">
        <f t="shared" si="0"/>
        <v>0</v>
      </c>
      <c r="G60" s="68">
        <v>0</v>
      </c>
      <c r="H60" s="68">
        <v>0</v>
      </c>
      <c r="I60" s="68">
        <v>84269</v>
      </c>
      <c r="J60" s="68">
        <f t="shared" si="3"/>
        <v>84269</v>
      </c>
      <c r="K60" s="106">
        <f t="shared" si="2"/>
        <v>3.3028252438710283E-6</v>
      </c>
    </row>
    <row r="61" spans="1:11" ht="23.1" customHeight="1">
      <c r="A61" s="64" t="s">
        <v>41</v>
      </c>
      <c r="B61" s="68">
        <v>0</v>
      </c>
      <c r="C61" s="68">
        <v>-6876219425</v>
      </c>
      <c r="D61" s="68">
        <v>7486760825</v>
      </c>
      <c r="E61" s="68">
        <v>502740950</v>
      </c>
      <c r="F61" s="106">
        <f t="shared" si="0"/>
        <v>1.9704345616866258E-2</v>
      </c>
      <c r="G61" s="68">
        <v>0</v>
      </c>
      <c r="H61" s="68">
        <v>0</v>
      </c>
      <c r="I61" s="68">
        <v>7486760825</v>
      </c>
      <c r="J61" s="68">
        <f t="shared" si="3"/>
        <v>7486760825</v>
      </c>
      <c r="K61" s="106">
        <f t="shared" si="2"/>
        <v>0.29343486510620381</v>
      </c>
    </row>
    <row r="62" spans="1:11" ht="23.1" customHeight="1">
      <c r="A62" s="64" t="s">
        <v>21</v>
      </c>
      <c r="B62" s="68">
        <v>0</v>
      </c>
      <c r="C62" s="68">
        <v>-210142171</v>
      </c>
      <c r="D62" s="68">
        <v>0</v>
      </c>
      <c r="E62" s="68">
        <v>-210142171</v>
      </c>
      <c r="F62" s="106">
        <f t="shared" si="0"/>
        <v>-8.2362774825933908E-3</v>
      </c>
      <c r="G62" s="68">
        <v>0</v>
      </c>
      <c r="H62" s="68">
        <v>501602970</v>
      </c>
      <c r="I62" s="68">
        <v>945607633</v>
      </c>
      <c r="J62" s="68">
        <f t="shared" si="3"/>
        <v>1447210603</v>
      </c>
      <c r="K62" s="106">
        <f t="shared" si="2"/>
        <v>5.6721732936028821E-2</v>
      </c>
    </row>
    <row r="63" spans="1:11" ht="23.1" customHeight="1">
      <c r="A63" s="64" t="s">
        <v>36</v>
      </c>
      <c r="B63" s="68">
        <v>0</v>
      </c>
      <c r="C63" s="68">
        <v>1295085741</v>
      </c>
      <c r="D63" s="68">
        <v>0</v>
      </c>
      <c r="E63" s="68">
        <v>1295085741</v>
      </c>
      <c r="F63" s="106">
        <f t="shared" si="0"/>
        <v>5.0759376263539581E-2</v>
      </c>
      <c r="G63" s="68">
        <v>0</v>
      </c>
      <c r="H63" s="68">
        <v>1295085741</v>
      </c>
      <c r="I63" s="68">
        <v>0</v>
      </c>
      <c r="J63" s="68">
        <f t="shared" si="3"/>
        <v>1295085741</v>
      </c>
      <c r="K63" s="106">
        <f t="shared" si="2"/>
        <v>5.0759376263539581E-2</v>
      </c>
    </row>
    <row r="64" spans="1:11" ht="23.1" customHeight="1">
      <c r="A64" s="64" t="s">
        <v>49</v>
      </c>
      <c r="B64" s="68">
        <v>0</v>
      </c>
      <c r="C64" s="68">
        <v>-1291053010</v>
      </c>
      <c r="D64" s="68">
        <v>806797405</v>
      </c>
      <c r="E64" s="68">
        <v>-499589612</v>
      </c>
      <c r="F64" s="106">
        <f t="shared" si="0"/>
        <v>-1.9580832596676506E-2</v>
      </c>
      <c r="G64" s="68">
        <v>0</v>
      </c>
      <c r="H64" s="68">
        <v>154093599</v>
      </c>
      <c r="I64" s="68">
        <v>806797405</v>
      </c>
      <c r="J64" s="68">
        <f t="shared" si="3"/>
        <v>960891004</v>
      </c>
      <c r="K64" s="106">
        <f t="shared" si="2"/>
        <v>3.7661003033378555E-2</v>
      </c>
    </row>
    <row r="65" spans="1:11" ht="23.1" customHeight="1">
      <c r="A65" s="64" t="s">
        <v>296</v>
      </c>
      <c r="B65" s="68">
        <v>0</v>
      </c>
      <c r="C65" s="68">
        <v>0</v>
      </c>
      <c r="D65" s="68">
        <v>0</v>
      </c>
      <c r="E65" s="68">
        <v>0</v>
      </c>
      <c r="F65" s="106">
        <f t="shared" si="0"/>
        <v>0</v>
      </c>
      <c r="G65" s="68">
        <v>0</v>
      </c>
      <c r="H65" s="68">
        <v>0</v>
      </c>
      <c r="I65" s="68">
        <v>80160</v>
      </c>
      <c r="J65" s="68">
        <f t="shared" si="3"/>
        <v>80160</v>
      </c>
      <c r="K65" s="106">
        <f t="shared" si="2"/>
        <v>3.1417777776964439E-6</v>
      </c>
    </row>
    <row r="66" spans="1:11" ht="23.1" customHeight="1">
      <c r="A66" s="64" t="s">
        <v>35</v>
      </c>
      <c r="B66" s="68">
        <v>0</v>
      </c>
      <c r="C66" s="68">
        <v>89783</v>
      </c>
      <c r="D66" s="68">
        <v>0</v>
      </c>
      <c r="E66" s="68">
        <v>89783</v>
      </c>
      <c r="F66" s="106">
        <f t="shared" si="0"/>
        <v>3.518940047591315E-6</v>
      </c>
      <c r="G66" s="68">
        <v>0</v>
      </c>
      <c r="H66" s="68">
        <v>89783</v>
      </c>
      <c r="I66" s="68">
        <v>0</v>
      </c>
      <c r="J66" s="68">
        <f t="shared" si="3"/>
        <v>89783</v>
      </c>
      <c r="K66" s="106">
        <f t="shared" si="2"/>
        <v>3.518940047591315E-6</v>
      </c>
    </row>
    <row r="67" spans="1:11" ht="23.1" customHeight="1">
      <c r="A67" s="64" t="s">
        <v>23</v>
      </c>
      <c r="B67" s="68">
        <v>0</v>
      </c>
      <c r="C67" s="68">
        <v>517884</v>
      </c>
      <c r="D67" s="68">
        <v>0</v>
      </c>
      <c r="E67" s="68">
        <v>517884</v>
      </c>
      <c r="F67" s="106">
        <f t="shared" si="0"/>
        <v>2.0297859813180454E-5</v>
      </c>
      <c r="G67" s="68">
        <v>0</v>
      </c>
      <c r="H67" s="68">
        <v>517884</v>
      </c>
      <c r="I67" s="68">
        <v>0</v>
      </c>
      <c r="J67" s="68">
        <f t="shared" si="3"/>
        <v>517884</v>
      </c>
      <c r="K67" s="106">
        <f t="shared" si="2"/>
        <v>2.0297859813180454E-5</v>
      </c>
    </row>
    <row r="68" spans="1:11" ht="23.1" customHeight="1">
      <c r="A68" s="64" t="s">
        <v>297</v>
      </c>
      <c r="B68" s="68">
        <v>0</v>
      </c>
      <c r="C68" s="68">
        <v>0</v>
      </c>
      <c r="D68" s="68">
        <v>0</v>
      </c>
      <c r="E68" s="68">
        <v>0</v>
      </c>
      <c r="F68" s="106">
        <f t="shared" si="0"/>
        <v>0</v>
      </c>
      <c r="G68" s="68">
        <v>0</v>
      </c>
      <c r="H68" s="68">
        <v>0</v>
      </c>
      <c r="I68" s="68">
        <v>124503750</v>
      </c>
      <c r="J68" s="68">
        <f t="shared" si="3"/>
        <v>124503750</v>
      </c>
      <c r="K68" s="106">
        <f t="shared" si="2"/>
        <v>4.8797793786161886E-3</v>
      </c>
    </row>
    <row r="69" spans="1:11" ht="23.1" customHeight="1">
      <c r="A69" s="64" t="s">
        <v>54</v>
      </c>
      <c r="B69" s="68">
        <v>0</v>
      </c>
      <c r="C69" s="68">
        <v>0</v>
      </c>
      <c r="D69" s="68">
        <v>-391821750</v>
      </c>
      <c r="E69" s="68">
        <v>-425437855</v>
      </c>
      <c r="F69" s="106">
        <f t="shared" si="0"/>
        <v>-1.6674540901070883E-2</v>
      </c>
      <c r="G69" s="68">
        <v>0</v>
      </c>
      <c r="H69" s="68">
        <v>0</v>
      </c>
      <c r="I69" s="68">
        <v>-391821750</v>
      </c>
      <c r="J69" s="68">
        <f t="shared" si="3"/>
        <v>-391821750</v>
      </c>
      <c r="K69" s="106">
        <f t="shared" si="2"/>
        <v>-1.5356996843414817E-2</v>
      </c>
    </row>
    <row r="70" spans="1:11" ht="23.1" customHeight="1">
      <c r="A70" s="64" t="s">
        <v>633</v>
      </c>
      <c r="B70" s="68">
        <v>0</v>
      </c>
      <c r="C70" s="68">
        <v>0</v>
      </c>
      <c r="D70" s="68">
        <v>0</v>
      </c>
      <c r="E70" s="68"/>
      <c r="F70" s="106">
        <f t="shared" si="0"/>
        <v>0</v>
      </c>
      <c r="G70" s="68">
        <v>0</v>
      </c>
      <c r="H70" s="68">
        <v>0</v>
      </c>
      <c r="I70" s="68">
        <v>22554</v>
      </c>
      <c r="J70" s="68">
        <f t="shared" si="3"/>
        <v>22554</v>
      </c>
      <c r="K70" s="106">
        <f t="shared" si="2"/>
        <v>8.8397774448809371E-7</v>
      </c>
    </row>
    <row r="71" spans="1:11" ht="23.1" customHeight="1">
      <c r="A71" s="64" t="s">
        <v>320</v>
      </c>
      <c r="B71" s="68">
        <v>0</v>
      </c>
      <c r="C71" s="68">
        <v>0</v>
      </c>
      <c r="D71" s="68">
        <v>0</v>
      </c>
      <c r="E71" s="68">
        <v>0</v>
      </c>
      <c r="F71" s="106">
        <f t="shared" si="0"/>
        <v>0</v>
      </c>
      <c r="G71" s="68">
        <v>0</v>
      </c>
      <c r="H71" s="68">
        <v>0</v>
      </c>
      <c r="I71" s="68">
        <v>21232265945</v>
      </c>
      <c r="J71" s="68">
        <f t="shared" si="3"/>
        <v>21232265945</v>
      </c>
      <c r="K71" s="106">
        <f t="shared" si="2"/>
        <v>0.83217391861454582</v>
      </c>
    </row>
    <row r="72" spans="1:11" ht="23.1" customHeight="1">
      <c r="A72" s="64" t="s">
        <v>321</v>
      </c>
      <c r="B72" s="68">
        <v>0</v>
      </c>
      <c r="C72" s="68">
        <v>0</v>
      </c>
      <c r="D72" s="68">
        <v>0</v>
      </c>
      <c r="E72" s="68">
        <v>0</v>
      </c>
      <c r="F72" s="106">
        <f t="shared" si="0"/>
        <v>0</v>
      </c>
      <c r="G72" s="68">
        <v>0</v>
      </c>
      <c r="H72" s="68">
        <v>0</v>
      </c>
      <c r="I72" s="68">
        <v>-10722154986</v>
      </c>
      <c r="J72" s="68">
        <f t="shared" si="3"/>
        <v>-10722154986</v>
      </c>
      <c r="K72" s="106">
        <f t="shared" si="2"/>
        <v>-0.42024236856327252</v>
      </c>
    </row>
    <row r="73" spans="1:11" ht="23.1" customHeight="1">
      <c r="A73" s="64" t="s">
        <v>322</v>
      </c>
      <c r="B73" s="68">
        <v>0</v>
      </c>
      <c r="C73" s="68">
        <v>0</v>
      </c>
      <c r="D73" s="68">
        <v>0</v>
      </c>
      <c r="E73" s="68">
        <v>0</v>
      </c>
      <c r="F73" s="106">
        <f t="shared" si="0"/>
        <v>0</v>
      </c>
      <c r="G73" s="68">
        <v>0</v>
      </c>
      <c r="H73" s="68">
        <v>0</v>
      </c>
      <c r="I73" s="68">
        <v>2711801597</v>
      </c>
      <c r="J73" s="68">
        <f t="shared" si="3"/>
        <v>2711801597</v>
      </c>
      <c r="K73" s="106">
        <f t="shared" si="2"/>
        <v>0.10628590313094223</v>
      </c>
    </row>
    <row r="74" spans="1:11" ht="23.1" customHeight="1">
      <c r="A74" s="64" t="s">
        <v>323</v>
      </c>
      <c r="B74" s="68">
        <v>0</v>
      </c>
      <c r="C74" s="68">
        <v>0</v>
      </c>
      <c r="D74" s="68">
        <v>0</v>
      </c>
      <c r="E74" s="68">
        <v>0</v>
      </c>
      <c r="F74" s="106">
        <f t="shared" si="0"/>
        <v>0</v>
      </c>
      <c r="G74" s="68">
        <v>0</v>
      </c>
      <c r="H74" s="68">
        <v>0</v>
      </c>
      <c r="I74" s="68">
        <v>343956486</v>
      </c>
      <c r="J74" s="68">
        <f t="shared" si="3"/>
        <v>343956486</v>
      </c>
      <c r="K74" s="106">
        <f t="shared" si="2"/>
        <v>1.3480973605406165E-2</v>
      </c>
    </row>
    <row r="75" spans="1:11" ht="23.1" customHeight="1">
      <c r="A75" s="64" t="s">
        <v>324</v>
      </c>
      <c r="B75" s="68">
        <v>0</v>
      </c>
      <c r="C75" s="68">
        <v>0</v>
      </c>
      <c r="D75" s="68">
        <v>0</v>
      </c>
      <c r="E75" s="68">
        <v>0</v>
      </c>
      <c r="F75" s="106">
        <f t="shared" si="0"/>
        <v>0</v>
      </c>
      <c r="G75" s="68">
        <v>0</v>
      </c>
      <c r="H75" s="68">
        <v>0</v>
      </c>
      <c r="I75" s="68">
        <v>2350984</v>
      </c>
      <c r="J75" s="68">
        <f t="shared" si="3"/>
        <v>2350984</v>
      </c>
      <c r="K75" s="106">
        <f t="shared" si="2"/>
        <v>9.2144077930637438E-5</v>
      </c>
    </row>
    <row r="76" spans="1:11" ht="23.1" customHeight="1">
      <c r="A76" s="64" t="s">
        <v>325</v>
      </c>
      <c r="B76" s="68">
        <v>0</v>
      </c>
      <c r="C76" s="68">
        <v>0</v>
      </c>
      <c r="D76" s="68">
        <v>0</v>
      </c>
      <c r="E76" s="68">
        <v>0</v>
      </c>
      <c r="F76" s="106">
        <f t="shared" si="0"/>
        <v>0</v>
      </c>
      <c r="G76" s="68">
        <v>0</v>
      </c>
      <c r="H76" s="68">
        <v>0</v>
      </c>
      <c r="I76" s="68">
        <v>177091406</v>
      </c>
      <c r="J76" s="68">
        <f t="shared" si="3"/>
        <v>177091406</v>
      </c>
      <c r="K76" s="106">
        <f t="shared" si="2"/>
        <v>6.9408912673630078E-3</v>
      </c>
    </row>
    <row r="77" spans="1:11" ht="23.1" customHeight="1" thickBot="1">
      <c r="A77" s="63"/>
      <c r="B77" s="166" t="s">
        <v>236</v>
      </c>
      <c r="C77" s="166"/>
      <c r="D77" s="166"/>
      <c r="E77" s="166"/>
      <c r="F77" s="166"/>
      <c r="G77" s="166" t="s">
        <v>237</v>
      </c>
      <c r="H77" s="166"/>
      <c r="I77" s="166"/>
      <c r="J77" s="166"/>
      <c r="K77" s="166"/>
    </row>
    <row r="78" spans="1:11" ht="23.1" customHeight="1">
      <c r="A78" s="167" t="s">
        <v>306</v>
      </c>
      <c r="B78" s="159" t="s">
        <v>307</v>
      </c>
      <c r="C78" s="159" t="s">
        <v>303</v>
      </c>
      <c r="D78" s="159" t="s">
        <v>304</v>
      </c>
      <c r="E78" s="159" t="s">
        <v>55</v>
      </c>
      <c r="F78" s="159"/>
      <c r="G78" s="159" t="s">
        <v>307</v>
      </c>
      <c r="H78" s="159" t="s">
        <v>303</v>
      </c>
      <c r="I78" s="159" t="s">
        <v>304</v>
      </c>
      <c r="J78" s="159" t="s">
        <v>55</v>
      </c>
      <c r="K78" s="163"/>
    </row>
    <row r="79" spans="1:11" ht="23.1" customHeight="1" thickBot="1">
      <c r="A79" s="168"/>
      <c r="B79" s="160"/>
      <c r="C79" s="160"/>
      <c r="D79" s="160"/>
      <c r="E79" s="161"/>
      <c r="F79" s="161"/>
      <c r="G79" s="160"/>
      <c r="H79" s="160"/>
      <c r="I79" s="160"/>
      <c r="J79" s="161"/>
      <c r="K79" s="164"/>
    </row>
    <row r="80" spans="1:11" ht="23.1" customHeight="1" thickBot="1">
      <c r="A80" s="169"/>
      <c r="B80" s="161"/>
      <c r="C80" s="161"/>
      <c r="D80" s="161"/>
      <c r="E80" s="72" t="s">
        <v>154</v>
      </c>
      <c r="F80" s="72" t="s">
        <v>308</v>
      </c>
      <c r="G80" s="161"/>
      <c r="H80" s="161"/>
      <c r="I80" s="161"/>
      <c r="J80" s="72" t="s">
        <v>154</v>
      </c>
      <c r="K80" s="73" t="s">
        <v>308</v>
      </c>
    </row>
    <row r="81" spans="1:11" ht="23.1" customHeight="1">
      <c r="A81" s="64" t="s">
        <v>326</v>
      </c>
      <c r="B81" s="68">
        <v>0</v>
      </c>
      <c r="C81" s="68">
        <v>0</v>
      </c>
      <c r="D81" s="68">
        <v>0</v>
      </c>
      <c r="E81" s="68">
        <v>0</v>
      </c>
      <c r="F81" s="106">
        <f t="shared" si="0"/>
        <v>0</v>
      </c>
      <c r="G81" s="68">
        <v>0</v>
      </c>
      <c r="H81" s="68">
        <v>0</v>
      </c>
      <c r="I81" s="68">
        <v>240710471</v>
      </c>
      <c r="J81" s="68">
        <f t="shared" ref="J81:J113" si="4">G81+H81+I81</f>
        <v>240710471</v>
      </c>
      <c r="K81" s="106">
        <f t="shared" si="2"/>
        <v>9.4343663753323898E-3</v>
      </c>
    </row>
    <row r="82" spans="1:11" ht="23.1" customHeight="1">
      <c r="A82" s="64" t="s">
        <v>327</v>
      </c>
      <c r="B82" s="68">
        <v>0</v>
      </c>
      <c r="C82" s="68">
        <v>0</v>
      </c>
      <c r="D82" s="68">
        <v>0</v>
      </c>
      <c r="E82" s="68">
        <v>0</v>
      </c>
      <c r="F82" s="106">
        <f t="shared" si="0"/>
        <v>0</v>
      </c>
      <c r="G82" s="68">
        <v>0</v>
      </c>
      <c r="H82" s="68">
        <v>0</v>
      </c>
      <c r="I82" s="68">
        <v>233254</v>
      </c>
      <c r="J82" s="68">
        <f t="shared" si="4"/>
        <v>233254</v>
      </c>
      <c r="K82" s="106">
        <f t="shared" si="2"/>
        <v>9.1421186846158494E-6</v>
      </c>
    </row>
    <row r="83" spans="1:11" ht="23.1" customHeight="1">
      <c r="A83" s="64" t="s">
        <v>328</v>
      </c>
      <c r="B83" s="68">
        <v>0</v>
      </c>
      <c r="C83" s="68">
        <v>0</v>
      </c>
      <c r="D83" s="68">
        <v>0</v>
      </c>
      <c r="E83" s="68">
        <v>0</v>
      </c>
      <c r="F83" s="106">
        <f t="shared" si="0"/>
        <v>0</v>
      </c>
      <c r="G83" s="68">
        <v>0</v>
      </c>
      <c r="H83" s="68">
        <v>0</v>
      </c>
      <c r="I83" s="68">
        <v>10004138</v>
      </c>
      <c r="J83" s="68">
        <f t="shared" si="4"/>
        <v>10004138</v>
      </c>
      <c r="K83" s="106">
        <f t="shared" si="2"/>
        <v>3.9210052960839012E-4</v>
      </c>
    </row>
    <row r="84" spans="1:11" ht="23.1" customHeight="1">
      <c r="A84" s="64" t="s">
        <v>329</v>
      </c>
      <c r="B84" s="68">
        <v>0</v>
      </c>
      <c r="C84" s="68">
        <v>0</v>
      </c>
      <c r="D84" s="68">
        <v>0</v>
      </c>
      <c r="E84" s="68">
        <v>0</v>
      </c>
      <c r="F84" s="106">
        <f t="shared" ref="F84:F155" si="5">(E84/$M$12)*100</f>
        <v>0</v>
      </c>
      <c r="G84" s="68">
        <v>0</v>
      </c>
      <c r="H84" s="68">
        <v>0</v>
      </c>
      <c r="I84" s="68">
        <v>225699899</v>
      </c>
      <c r="J84" s="68">
        <f t="shared" si="4"/>
        <v>225699899</v>
      </c>
      <c r="K84" s="106">
        <f t="shared" ref="K84:K155" si="6">(J84/$M$12)*100</f>
        <v>8.8460444998319857E-3</v>
      </c>
    </row>
    <row r="85" spans="1:11" ht="23.1" customHeight="1">
      <c r="A85" s="64" t="s">
        <v>330</v>
      </c>
      <c r="B85" s="68">
        <v>0</v>
      </c>
      <c r="C85" s="68">
        <v>0</v>
      </c>
      <c r="D85" s="68">
        <v>0</v>
      </c>
      <c r="E85" s="68">
        <v>0</v>
      </c>
      <c r="F85" s="106">
        <f t="shared" si="5"/>
        <v>0</v>
      </c>
      <c r="G85" s="68">
        <v>0</v>
      </c>
      <c r="H85" s="68">
        <v>0</v>
      </c>
      <c r="I85" s="68">
        <v>7618473175</v>
      </c>
      <c r="J85" s="68">
        <f t="shared" si="4"/>
        <v>7618473175</v>
      </c>
      <c r="K85" s="106">
        <f t="shared" si="6"/>
        <v>0.29859717716057227</v>
      </c>
    </row>
    <row r="86" spans="1:11" ht="23.1" customHeight="1">
      <c r="A86" s="64" t="s">
        <v>331</v>
      </c>
      <c r="B86" s="68">
        <v>0</v>
      </c>
      <c r="C86" s="68">
        <v>0</v>
      </c>
      <c r="D86" s="68">
        <v>0</v>
      </c>
      <c r="E86" s="68">
        <v>0</v>
      </c>
      <c r="F86" s="106">
        <f t="shared" si="5"/>
        <v>0</v>
      </c>
      <c r="G86" s="68">
        <v>0</v>
      </c>
      <c r="H86" s="68">
        <v>0</v>
      </c>
      <c r="I86" s="68">
        <v>69057835</v>
      </c>
      <c r="J86" s="68">
        <f t="shared" si="4"/>
        <v>69057835</v>
      </c>
      <c r="K86" s="106">
        <f t="shared" si="6"/>
        <v>2.7066413595163139E-3</v>
      </c>
    </row>
    <row r="87" spans="1:11" ht="23.1" customHeight="1">
      <c r="A87" s="64" t="s">
        <v>332</v>
      </c>
      <c r="B87" s="68">
        <v>0</v>
      </c>
      <c r="C87" s="68">
        <v>0</v>
      </c>
      <c r="D87" s="68">
        <v>0</v>
      </c>
      <c r="E87" s="68">
        <v>0</v>
      </c>
      <c r="F87" s="106">
        <f t="shared" si="5"/>
        <v>0</v>
      </c>
      <c r="G87" s="68">
        <v>0</v>
      </c>
      <c r="H87" s="68">
        <v>0</v>
      </c>
      <c r="I87" s="68">
        <v>19859231</v>
      </c>
      <c r="J87" s="68">
        <f t="shared" si="4"/>
        <v>19859231</v>
      </c>
      <c r="K87" s="106">
        <f t="shared" si="6"/>
        <v>7.7835941414596216E-4</v>
      </c>
    </row>
    <row r="88" spans="1:11" ht="23.1" customHeight="1">
      <c r="A88" s="64" t="s">
        <v>333</v>
      </c>
      <c r="B88" s="68">
        <v>0</v>
      </c>
      <c r="C88" s="68">
        <v>0</v>
      </c>
      <c r="D88" s="68">
        <v>0</v>
      </c>
      <c r="E88" s="68">
        <v>0</v>
      </c>
      <c r="F88" s="106">
        <f t="shared" si="5"/>
        <v>0</v>
      </c>
      <c r="G88" s="68">
        <v>0</v>
      </c>
      <c r="H88" s="68">
        <v>0</v>
      </c>
      <c r="I88" s="68">
        <v>-20370</v>
      </c>
      <c r="J88" s="68">
        <f t="shared" si="4"/>
        <v>-20370</v>
      </c>
      <c r="K88" s="106">
        <f t="shared" si="6"/>
        <v>-7.9837840982630444E-7</v>
      </c>
    </row>
    <row r="89" spans="1:11" ht="23.1" customHeight="1">
      <c r="A89" s="64" t="s">
        <v>334</v>
      </c>
      <c r="B89" s="68">
        <v>0</v>
      </c>
      <c r="C89" s="68">
        <v>0</v>
      </c>
      <c r="D89" s="68">
        <v>0</v>
      </c>
      <c r="E89" s="68">
        <v>0</v>
      </c>
      <c r="F89" s="106">
        <f t="shared" si="5"/>
        <v>0</v>
      </c>
      <c r="G89" s="68">
        <v>0</v>
      </c>
      <c r="H89" s="68">
        <v>0</v>
      </c>
      <c r="I89" s="68">
        <v>-2362223534</v>
      </c>
      <c r="J89" s="68">
        <f t="shared" si="4"/>
        <v>-2362223534</v>
      </c>
      <c r="K89" s="106">
        <f t="shared" si="6"/>
        <v>-9.2584598366676152E-2</v>
      </c>
    </row>
    <row r="90" spans="1:11" ht="23.1" customHeight="1">
      <c r="A90" s="64" t="s">
        <v>335</v>
      </c>
      <c r="B90" s="68">
        <v>0</v>
      </c>
      <c r="C90" s="68">
        <v>0</v>
      </c>
      <c r="D90" s="68">
        <v>0</v>
      </c>
      <c r="E90" s="68">
        <v>0</v>
      </c>
      <c r="F90" s="106">
        <f t="shared" si="5"/>
        <v>0</v>
      </c>
      <c r="G90" s="68">
        <v>0</v>
      </c>
      <c r="H90" s="68">
        <v>0</v>
      </c>
      <c r="I90" s="68">
        <v>-21956934729</v>
      </c>
      <c r="J90" s="68">
        <f t="shared" si="4"/>
        <v>-21956934729</v>
      </c>
      <c r="K90" s="106">
        <f t="shared" si="6"/>
        <v>-0.86057646703971424</v>
      </c>
    </row>
    <row r="91" spans="1:11" ht="23.1" customHeight="1">
      <c r="A91" s="64" t="s">
        <v>336</v>
      </c>
      <c r="B91" s="68">
        <v>0</v>
      </c>
      <c r="C91" s="68">
        <v>0</v>
      </c>
      <c r="D91" s="68">
        <v>0</v>
      </c>
      <c r="E91" s="68">
        <v>0</v>
      </c>
      <c r="F91" s="106">
        <f t="shared" si="5"/>
        <v>0</v>
      </c>
      <c r="G91" s="68">
        <v>0</v>
      </c>
      <c r="H91" s="68">
        <v>0</v>
      </c>
      <c r="I91" s="68">
        <v>-30944698918</v>
      </c>
      <c r="J91" s="68">
        <f t="shared" si="4"/>
        <v>-30944698918</v>
      </c>
      <c r="K91" s="106">
        <f t="shared" si="6"/>
        <v>-1.2128414096566815</v>
      </c>
    </row>
    <row r="92" spans="1:11" ht="23.1" customHeight="1">
      <c r="A92" s="64" t="s">
        <v>337</v>
      </c>
      <c r="B92" s="68">
        <v>0</v>
      </c>
      <c r="C92" s="68">
        <v>0</v>
      </c>
      <c r="D92" s="68">
        <v>0</v>
      </c>
      <c r="E92" s="68">
        <v>0</v>
      </c>
      <c r="F92" s="106">
        <f t="shared" si="5"/>
        <v>0</v>
      </c>
      <c r="G92" s="68">
        <v>0</v>
      </c>
      <c r="H92" s="68">
        <v>0</v>
      </c>
      <c r="I92" s="68">
        <v>-7555342015</v>
      </c>
      <c r="J92" s="68">
        <f t="shared" si="4"/>
        <v>-7555342015</v>
      </c>
      <c r="K92" s="106">
        <f t="shared" si="6"/>
        <v>-0.29612282492045</v>
      </c>
    </row>
    <row r="93" spans="1:11" ht="23.1" customHeight="1">
      <c r="A93" s="64" t="s">
        <v>338</v>
      </c>
      <c r="B93" s="68">
        <v>0</v>
      </c>
      <c r="C93" s="68">
        <v>0</v>
      </c>
      <c r="D93" s="68">
        <v>0</v>
      </c>
      <c r="E93" s="68">
        <v>0</v>
      </c>
      <c r="F93" s="106">
        <f t="shared" si="5"/>
        <v>0</v>
      </c>
      <c r="G93" s="68">
        <v>0</v>
      </c>
      <c r="H93" s="68">
        <v>0</v>
      </c>
      <c r="I93" s="68">
        <v>283817992</v>
      </c>
      <c r="J93" s="68">
        <f t="shared" si="4"/>
        <v>283817992</v>
      </c>
      <c r="K93" s="106">
        <f t="shared" si="6"/>
        <v>1.1123915421357624E-2</v>
      </c>
    </row>
    <row r="94" spans="1:11" ht="23.1" customHeight="1">
      <c r="A94" s="64" t="s">
        <v>339</v>
      </c>
      <c r="B94" s="68">
        <v>0</v>
      </c>
      <c r="C94" s="68">
        <v>0</v>
      </c>
      <c r="D94" s="68">
        <v>0</v>
      </c>
      <c r="E94" s="68">
        <v>0</v>
      </c>
      <c r="F94" s="106">
        <f t="shared" si="5"/>
        <v>0</v>
      </c>
      <c r="G94" s="68">
        <v>0</v>
      </c>
      <c r="H94" s="68">
        <v>0</v>
      </c>
      <c r="I94" s="68">
        <v>375578539</v>
      </c>
      <c r="J94" s="68">
        <f t="shared" si="4"/>
        <v>375578539</v>
      </c>
      <c r="K94" s="106">
        <f t="shared" si="6"/>
        <v>1.4720363118885945E-2</v>
      </c>
    </row>
    <row r="95" spans="1:11" ht="23.1" customHeight="1">
      <c r="A95" s="64" t="s">
        <v>340</v>
      </c>
      <c r="B95" s="68">
        <v>0</v>
      </c>
      <c r="C95" s="68">
        <v>0</v>
      </c>
      <c r="D95" s="68">
        <v>0</v>
      </c>
      <c r="E95" s="68">
        <v>0</v>
      </c>
      <c r="F95" s="106">
        <f t="shared" si="5"/>
        <v>0</v>
      </c>
      <c r="G95" s="68">
        <v>0</v>
      </c>
      <c r="H95" s="68">
        <v>0</v>
      </c>
      <c r="I95" s="68">
        <v>18901943</v>
      </c>
      <c r="J95" s="68">
        <f t="shared" si="4"/>
        <v>18901943</v>
      </c>
      <c r="K95" s="106">
        <f t="shared" si="6"/>
        <v>7.4083962665525023E-4</v>
      </c>
    </row>
    <row r="96" spans="1:11" ht="23.1" customHeight="1">
      <c r="A96" s="64" t="s">
        <v>341</v>
      </c>
      <c r="B96" s="68">
        <v>0</v>
      </c>
      <c r="C96" s="68">
        <v>0</v>
      </c>
      <c r="D96" s="68">
        <v>0</v>
      </c>
      <c r="E96" s="68">
        <v>0</v>
      </c>
      <c r="F96" s="106">
        <f t="shared" si="5"/>
        <v>0</v>
      </c>
      <c r="G96" s="68">
        <v>0</v>
      </c>
      <c r="H96" s="68">
        <v>0</v>
      </c>
      <c r="I96" s="68">
        <v>-185676026</v>
      </c>
      <c r="J96" s="68">
        <f t="shared" si="4"/>
        <v>-185676026</v>
      </c>
      <c r="K96" s="106">
        <f t="shared" si="6"/>
        <v>-7.2773554433356695E-3</v>
      </c>
    </row>
    <row r="97" spans="1:11" ht="23.1" customHeight="1">
      <c r="A97" s="64" t="s">
        <v>342</v>
      </c>
      <c r="B97" s="68">
        <v>0</v>
      </c>
      <c r="C97" s="68">
        <v>0</v>
      </c>
      <c r="D97" s="68">
        <v>0</v>
      </c>
      <c r="E97" s="68">
        <v>0</v>
      </c>
      <c r="F97" s="106">
        <f t="shared" si="5"/>
        <v>0</v>
      </c>
      <c r="G97" s="68">
        <v>0</v>
      </c>
      <c r="H97" s="68">
        <v>0</v>
      </c>
      <c r="I97" s="68">
        <v>-577550554</v>
      </c>
      <c r="J97" s="68">
        <f t="shared" si="4"/>
        <v>-577550554</v>
      </c>
      <c r="K97" s="106">
        <f t="shared" si="6"/>
        <v>-2.2636420858950474E-2</v>
      </c>
    </row>
    <row r="98" spans="1:11" ht="23.1" customHeight="1">
      <c r="A98" s="64" t="s">
        <v>343</v>
      </c>
      <c r="B98" s="68">
        <v>0</v>
      </c>
      <c r="C98" s="68">
        <v>0</v>
      </c>
      <c r="D98" s="68">
        <v>0</v>
      </c>
      <c r="E98" s="68">
        <v>0</v>
      </c>
      <c r="F98" s="106">
        <f t="shared" si="5"/>
        <v>0</v>
      </c>
      <c r="G98" s="68">
        <v>0</v>
      </c>
      <c r="H98" s="68">
        <v>0</v>
      </c>
      <c r="I98" s="68">
        <v>250128000</v>
      </c>
      <c r="J98" s="68">
        <f t="shared" si="4"/>
        <v>250128000</v>
      </c>
      <c r="K98" s="106">
        <f t="shared" si="6"/>
        <v>9.8034754488480064E-3</v>
      </c>
    </row>
    <row r="99" spans="1:11" ht="23.1" customHeight="1">
      <c r="A99" s="64" t="s">
        <v>344</v>
      </c>
      <c r="B99" s="68">
        <v>0</v>
      </c>
      <c r="C99" s="68">
        <v>0</v>
      </c>
      <c r="D99" s="68">
        <v>0</v>
      </c>
      <c r="E99" s="68">
        <v>0</v>
      </c>
      <c r="F99" s="106">
        <f t="shared" si="5"/>
        <v>0</v>
      </c>
      <c r="G99" s="68">
        <v>0</v>
      </c>
      <c r="H99" s="68">
        <v>0</v>
      </c>
      <c r="I99" s="68">
        <v>15396000</v>
      </c>
      <c r="J99" s="68">
        <f t="shared" si="4"/>
        <v>15396000</v>
      </c>
      <c r="K99" s="106">
        <f t="shared" si="6"/>
        <v>6.0342827676415243E-4</v>
      </c>
    </row>
    <row r="100" spans="1:11" ht="23.1" customHeight="1">
      <c r="A100" s="64" t="s">
        <v>345</v>
      </c>
      <c r="B100" s="68">
        <v>0</v>
      </c>
      <c r="C100" s="68">
        <v>0</v>
      </c>
      <c r="D100" s="68">
        <v>0</v>
      </c>
      <c r="E100" s="68">
        <v>0</v>
      </c>
      <c r="F100" s="106">
        <f t="shared" si="5"/>
        <v>0</v>
      </c>
      <c r="G100" s="68">
        <v>0</v>
      </c>
      <c r="H100" s="68">
        <v>0</v>
      </c>
      <c r="I100" s="68">
        <v>-28242043</v>
      </c>
      <c r="J100" s="68">
        <f t="shared" si="4"/>
        <v>-28242043</v>
      </c>
      <c r="K100" s="106">
        <f t="shared" si="6"/>
        <v>-1.106913960755332E-3</v>
      </c>
    </row>
    <row r="101" spans="1:11" ht="23.1" customHeight="1">
      <c r="A101" s="64" t="s">
        <v>346</v>
      </c>
      <c r="B101" s="68">
        <v>0</v>
      </c>
      <c r="C101" s="68">
        <v>0</v>
      </c>
      <c r="D101" s="68">
        <v>0</v>
      </c>
      <c r="E101" s="68">
        <v>0</v>
      </c>
      <c r="F101" s="106">
        <f t="shared" si="5"/>
        <v>0</v>
      </c>
      <c r="G101" s="68">
        <v>0</v>
      </c>
      <c r="H101" s="68">
        <v>0</v>
      </c>
      <c r="I101" s="68">
        <v>-133355989</v>
      </c>
      <c r="J101" s="68">
        <f t="shared" si="4"/>
        <v>-133355989</v>
      </c>
      <c r="K101" s="106">
        <f t="shared" si="6"/>
        <v>-5.226732569397847E-3</v>
      </c>
    </row>
    <row r="102" spans="1:11" ht="23.1" customHeight="1">
      <c r="A102" s="64" t="s">
        <v>347</v>
      </c>
      <c r="B102" s="68">
        <v>0</v>
      </c>
      <c r="C102" s="68">
        <v>0</v>
      </c>
      <c r="D102" s="68">
        <v>0</v>
      </c>
      <c r="E102" s="68">
        <v>0</v>
      </c>
      <c r="F102" s="106">
        <f t="shared" si="5"/>
        <v>0</v>
      </c>
      <c r="G102" s="68">
        <v>0</v>
      </c>
      <c r="H102" s="68">
        <v>0</v>
      </c>
      <c r="I102" s="68">
        <v>-6771298548</v>
      </c>
      <c r="J102" s="68">
        <f t="shared" si="4"/>
        <v>-6771298548</v>
      </c>
      <c r="K102" s="106">
        <f t="shared" si="6"/>
        <v>-0.2653931549931961</v>
      </c>
    </row>
    <row r="103" spans="1:11" ht="23.1" customHeight="1">
      <c r="A103" s="64" t="s">
        <v>348</v>
      </c>
      <c r="B103" s="68">
        <v>0</v>
      </c>
      <c r="C103" s="68">
        <v>0</v>
      </c>
      <c r="D103" s="68">
        <v>0</v>
      </c>
      <c r="E103" s="68">
        <v>0</v>
      </c>
      <c r="F103" s="106">
        <f t="shared" si="5"/>
        <v>0</v>
      </c>
      <c r="G103" s="68">
        <v>0</v>
      </c>
      <c r="H103" s="68">
        <v>0</v>
      </c>
      <c r="I103" s="68">
        <v>-49619880066</v>
      </c>
      <c r="J103" s="68">
        <f t="shared" si="4"/>
        <v>-49619880066</v>
      </c>
      <c r="K103" s="106">
        <f t="shared" si="6"/>
        <v>-1.9447933698019158</v>
      </c>
    </row>
    <row r="104" spans="1:11" ht="23.1" customHeight="1">
      <c r="A104" s="64" t="s">
        <v>349</v>
      </c>
      <c r="B104" s="68">
        <v>0</v>
      </c>
      <c r="C104" s="68">
        <v>0</v>
      </c>
      <c r="D104" s="68">
        <v>0</v>
      </c>
      <c r="E104" s="68">
        <v>0</v>
      </c>
      <c r="F104" s="106">
        <f t="shared" si="5"/>
        <v>0</v>
      </c>
      <c r="G104" s="68">
        <v>0</v>
      </c>
      <c r="H104" s="68">
        <v>0</v>
      </c>
      <c r="I104" s="68">
        <v>-21555965108</v>
      </c>
      <c r="J104" s="68">
        <f t="shared" si="4"/>
        <v>-21555965108</v>
      </c>
      <c r="K104" s="106">
        <f t="shared" si="6"/>
        <v>-0.84486093005382146</v>
      </c>
    </row>
    <row r="105" spans="1:11" ht="23.1" customHeight="1">
      <c r="A105" s="64" t="s">
        <v>350</v>
      </c>
      <c r="B105" s="68">
        <v>0</v>
      </c>
      <c r="C105" s="68">
        <v>0</v>
      </c>
      <c r="D105" s="68">
        <v>0</v>
      </c>
      <c r="E105" s="68">
        <v>0</v>
      </c>
      <c r="F105" s="106">
        <f t="shared" si="5"/>
        <v>0</v>
      </c>
      <c r="G105" s="68">
        <v>0</v>
      </c>
      <c r="H105" s="68">
        <v>0</v>
      </c>
      <c r="I105" s="68">
        <v>-1128495</v>
      </c>
      <c r="J105" s="68">
        <f t="shared" si="4"/>
        <v>-1128495</v>
      </c>
      <c r="K105" s="106">
        <f t="shared" si="6"/>
        <v>-4.4230046322873612E-5</v>
      </c>
    </row>
    <row r="106" spans="1:11" ht="23.1" customHeight="1">
      <c r="A106" s="64" t="s">
        <v>351</v>
      </c>
      <c r="B106" s="68">
        <v>0</v>
      </c>
      <c r="C106" s="68">
        <v>0</v>
      </c>
      <c r="D106" s="68">
        <v>0</v>
      </c>
      <c r="E106" s="68">
        <v>0</v>
      </c>
      <c r="F106" s="106">
        <f t="shared" si="5"/>
        <v>0</v>
      </c>
      <c r="G106" s="68">
        <v>0</v>
      </c>
      <c r="H106" s="68">
        <v>0</v>
      </c>
      <c r="I106" s="68">
        <v>6682587</v>
      </c>
      <c r="J106" s="68">
        <f t="shared" si="4"/>
        <v>6682587</v>
      </c>
      <c r="K106" s="106">
        <f t="shared" si="6"/>
        <v>2.6191620925802329E-4</v>
      </c>
    </row>
    <row r="107" spans="1:11" ht="23.1" customHeight="1">
      <c r="A107" s="64" t="s">
        <v>352</v>
      </c>
      <c r="B107" s="68">
        <v>0</v>
      </c>
      <c r="C107" s="68">
        <v>0</v>
      </c>
      <c r="D107" s="68">
        <v>0</v>
      </c>
      <c r="E107" s="68">
        <v>0</v>
      </c>
      <c r="F107" s="106">
        <f t="shared" si="5"/>
        <v>0</v>
      </c>
      <c r="G107" s="68">
        <v>0</v>
      </c>
      <c r="H107" s="68">
        <v>0</v>
      </c>
      <c r="I107" s="68">
        <v>927574653</v>
      </c>
      <c r="J107" s="68">
        <f t="shared" si="4"/>
        <v>927574653</v>
      </c>
      <c r="K107" s="106">
        <f t="shared" si="6"/>
        <v>3.6355207484404815E-2</v>
      </c>
    </row>
    <row r="108" spans="1:11" ht="23.1" customHeight="1">
      <c r="A108" s="64" t="s">
        <v>353</v>
      </c>
      <c r="B108" s="68">
        <v>0</v>
      </c>
      <c r="C108" s="68">
        <v>0</v>
      </c>
      <c r="D108" s="68">
        <v>0</v>
      </c>
      <c r="E108" s="68">
        <v>0</v>
      </c>
      <c r="F108" s="106">
        <f t="shared" si="5"/>
        <v>0</v>
      </c>
      <c r="G108" s="68">
        <v>0</v>
      </c>
      <c r="H108" s="68">
        <v>0</v>
      </c>
      <c r="I108" s="68">
        <v>-849772729</v>
      </c>
      <c r="J108" s="68">
        <f t="shared" si="4"/>
        <v>-849772729</v>
      </c>
      <c r="K108" s="106">
        <f t="shared" si="6"/>
        <v>-3.3305851747313653E-2</v>
      </c>
    </row>
    <row r="109" spans="1:11" ht="23.1" customHeight="1">
      <c r="A109" s="64" t="s">
        <v>354</v>
      </c>
      <c r="B109" s="68">
        <v>0</v>
      </c>
      <c r="C109" s="68">
        <v>0</v>
      </c>
      <c r="D109" s="68">
        <v>0</v>
      </c>
      <c r="E109" s="68">
        <v>0</v>
      </c>
      <c r="F109" s="106">
        <f t="shared" si="5"/>
        <v>0</v>
      </c>
      <c r="G109" s="68">
        <v>0</v>
      </c>
      <c r="H109" s="68">
        <v>0</v>
      </c>
      <c r="I109" s="68">
        <v>4483094456</v>
      </c>
      <c r="J109" s="68">
        <f t="shared" si="4"/>
        <v>4483094456</v>
      </c>
      <c r="K109" s="106">
        <f t="shared" si="6"/>
        <v>0.17570966238990679</v>
      </c>
    </row>
    <row r="110" spans="1:11" ht="23.1" customHeight="1">
      <c r="A110" s="64" t="s">
        <v>355</v>
      </c>
      <c r="B110" s="68">
        <v>0</v>
      </c>
      <c r="C110" s="68">
        <v>0</v>
      </c>
      <c r="D110" s="68">
        <v>0</v>
      </c>
      <c r="E110" s="68">
        <v>0</v>
      </c>
      <c r="F110" s="106">
        <f t="shared" si="5"/>
        <v>0</v>
      </c>
      <c r="G110" s="68">
        <v>0</v>
      </c>
      <c r="H110" s="68">
        <v>0</v>
      </c>
      <c r="I110" s="68">
        <v>3244797407</v>
      </c>
      <c r="J110" s="68">
        <f t="shared" si="4"/>
        <v>3244797407</v>
      </c>
      <c r="K110" s="106">
        <f t="shared" si="6"/>
        <v>0.12717605272504548</v>
      </c>
    </row>
    <row r="111" spans="1:11" ht="23.1" customHeight="1">
      <c r="A111" s="64" t="s">
        <v>356</v>
      </c>
      <c r="B111" s="68">
        <v>0</v>
      </c>
      <c r="C111" s="68">
        <v>0</v>
      </c>
      <c r="D111" s="68">
        <v>0</v>
      </c>
      <c r="E111" s="68">
        <v>0</v>
      </c>
      <c r="F111" s="106">
        <f t="shared" si="5"/>
        <v>0</v>
      </c>
      <c r="G111" s="68">
        <v>0</v>
      </c>
      <c r="H111" s="68">
        <v>0</v>
      </c>
      <c r="I111" s="68">
        <v>5609410185</v>
      </c>
      <c r="J111" s="68">
        <f t="shared" si="4"/>
        <v>5609410185</v>
      </c>
      <c r="K111" s="106">
        <f>(J111/$M$12)*100</f>
        <v>0.21985429472576221</v>
      </c>
    </row>
    <row r="112" spans="1:11" ht="23.1" customHeight="1">
      <c r="A112" s="64" t="s">
        <v>357</v>
      </c>
      <c r="B112" s="68">
        <v>0</v>
      </c>
      <c r="C112" s="68">
        <v>0</v>
      </c>
      <c r="D112" s="68">
        <v>0</v>
      </c>
      <c r="E112" s="68">
        <v>0</v>
      </c>
      <c r="F112" s="106">
        <f t="shared" si="5"/>
        <v>0</v>
      </c>
      <c r="G112" s="68">
        <v>0</v>
      </c>
      <c r="H112" s="68">
        <v>0</v>
      </c>
      <c r="I112" s="68">
        <v>233278284</v>
      </c>
      <c r="J112" s="68">
        <f t="shared" si="4"/>
        <v>233278284</v>
      </c>
      <c r="K112" s="106">
        <f t="shared" si="6"/>
        <v>9.1430704676941123E-3</v>
      </c>
    </row>
    <row r="113" spans="1:11" ht="23.1" customHeight="1">
      <c r="A113" s="64" t="s">
        <v>358</v>
      </c>
      <c r="B113" s="68">
        <v>0</v>
      </c>
      <c r="C113" s="68">
        <v>0</v>
      </c>
      <c r="D113" s="68">
        <v>0</v>
      </c>
      <c r="E113" s="68">
        <v>0</v>
      </c>
      <c r="F113" s="106">
        <f t="shared" si="5"/>
        <v>0</v>
      </c>
      <c r="G113" s="68">
        <v>0</v>
      </c>
      <c r="H113" s="68">
        <v>0</v>
      </c>
      <c r="I113" s="68">
        <v>479111</v>
      </c>
      <c r="J113" s="68">
        <f t="shared" si="4"/>
        <v>479111</v>
      </c>
      <c r="K113" s="106">
        <f t="shared" si="6"/>
        <v>1.877819726609183E-5</v>
      </c>
    </row>
    <row r="114" spans="1:11" ht="23.1" customHeight="1" thickBot="1">
      <c r="A114" s="63"/>
      <c r="B114" s="166" t="s">
        <v>236</v>
      </c>
      <c r="C114" s="166"/>
      <c r="D114" s="166"/>
      <c r="E114" s="166"/>
      <c r="F114" s="166"/>
      <c r="G114" s="166" t="s">
        <v>237</v>
      </c>
      <c r="H114" s="166"/>
      <c r="I114" s="166"/>
      <c r="J114" s="166"/>
      <c r="K114" s="166"/>
    </row>
    <row r="115" spans="1:11" ht="23.1" customHeight="1">
      <c r="A115" s="167" t="s">
        <v>306</v>
      </c>
      <c r="B115" s="159" t="s">
        <v>307</v>
      </c>
      <c r="C115" s="159" t="s">
        <v>303</v>
      </c>
      <c r="D115" s="159" t="s">
        <v>304</v>
      </c>
      <c r="E115" s="159" t="s">
        <v>55</v>
      </c>
      <c r="F115" s="159"/>
      <c r="G115" s="159" t="s">
        <v>307</v>
      </c>
      <c r="H115" s="159" t="s">
        <v>303</v>
      </c>
      <c r="I115" s="159" t="s">
        <v>304</v>
      </c>
      <c r="J115" s="159" t="s">
        <v>55</v>
      </c>
      <c r="K115" s="163"/>
    </row>
    <row r="116" spans="1:11" ht="23.1" customHeight="1" thickBot="1">
      <c r="A116" s="168"/>
      <c r="B116" s="160"/>
      <c r="C116" s="160"/>
      <c r="D116" s="160"/>
      <c r="E116" s="161"/>
      <c r="F116" s="161"/>
      <c r="G116" s="160"/>
      <c r="H116" s="160"/>
      <c r="I116" s="160"/>
      <c r="J116" s="161"/>
      <c r="K116" s="164"/>
    </row>
    <row r="117" spans="1:11" ht="23.1" customHeight="1" thickBot="1">
      <c r="A117" s="169"/>
      <c r="B117" s="161"/>
      <c r="C117" s="161"/>
      <c r="D117" s="161"/>
      <c r="E117" s="72" t="s">
        <v>154</v>
      </c>
      <c r="F117" s="72" t="s">
        <v>308</v>
      </c>
      <c r="G117" s="161"/>
      <c r="H117" s="161"/>
      <c r="I117" s="161"/>
      <c r="J117" s="72" t="s">
        <v>154</v>
      </c>
      <c r="K117" s="73" t="s">
        <v>308</v>
      </c>
    </row>
    <row r="118" spans="1:11" ht="23.1" customHeight="1">
      <c r="A118" s="64" t="s">
        <v>359</v>
      </c>
      <c r="B118" s="68">
        <v>0</v>
      </c>
      <c r="C118" s="68">
        <v>0</v>
      </c>
      <c r="D118" s="68">
        <v>0</v>
      </c>
      <c r="E118" s="68">
        <v>0</v>
      </c>
      <c r="F118" s="106">
        <f t="shared" si="5"/>
        <v>0</v>
      </c>
      <c r="G118" s="68">
        <v>0</v>
      </c>
      <c r="H118" s="68">
        <v>0</v>
      </c>
      <c r="I118" s="68">
        <v>-465950203</v>
      </c>
      <c r="J118" s="68">
        <f t="shared" ref="J118:J150" si="7">G118+H118+I118</f>
        <v>-465950203</v>
      </c>
      <c r="K118" s="106">
        <f t="shared" si="6"/>
        <v>-1.8262375165900038E-2</v>
      </c>
    </row>
    <row r="119" spans="1:11" ht="23.1" customHeight="1">
      <c r="A119" s="64" t="s">
        <v>360</v>
      </c>
      <c r="B119" s="68">
        <v>0</v>
      </c>
      <c r="C119" s="68">
        <v>0</v>
      </c>
      <c r="D119" s="68">
        <v>0</v>
      </c>
      <c r="E119" s="68">
        <v>0</v>
      </c>
      <c r="F119" s="106">
        <f t="shared" si="5"/>
        <v>0</v>
      </c>
      <c r="G119" s="68">
        <v>0</v>
      </c>
      <c r="H119" s="68">
        <v>0</v>
      </c>
      <c r="I119" s="68">
        <v>-5661021289</v>
      </c>
      <c r="J119" s="68">
        <f t="shared" si="7"/>
        <v>-5661021289</v>
      </c>
      <c r="K119" s="106">
        <f t="shared" si="6"/>
        <v>-0.22187713179698954</v>
      </c>
    </row>
    <row r="120" spans="1:11" ht="23.1" customHeight="1">
      <c r="A120" s="64" t="s">
        <v>361</v>
      </c>
      <c r="B120" s="68">
        <v>0</v>
      </c>
      <c r="C120" s="68">
        <v>0</v>
      </c>
      <c r="D120" s="68">
        <v>0</v>
      </c>
      <c r="E120" s="68">
        <v>0</v>
      </c>
      <c r="F120" s="106">
        <f t="shared" si="5"/>
        <v>0</v>
      </c>
      <c r="G120" s="68">
        <v>0</v>
      </c>
      <c r="H120" s="68">
        <v>0</v>
      </c>
      <c r="I120" s="68">
        <v>881397555</v>
      </c>
      <c r="J120" s="68">
        <f t="shared" si="7"/>
        <v>881397555</v>
      </c>
      <c r="K120" s="106">
        <f t="shared" si="6"/>
        <v>3.4545349945296649E-2</v>
      </c>
    </row>
    <row r="121" spans="1:11" ht="23.1" customHeight="1">
      <c r="A121" s="64" t="s">
        <v>362</v>
      </c>
      <c r="B121" s="68">
        <v>0</v>
      </c>
      <c r="C121" s="68">
        <v>0</v>
      </c>
      <c r="D121" s="68">
        <v>0</v>
      </c>
      <c r="E121" s="68">
        <v>0</v>
      </c>
      <c r="F121" s="106">
        <f t="shared" si="5"/>
        <v>0</v>
      </c>
      <c r="G121" s="68">
        <v>0</v>
      </c>
      <c r="H121" s="68">
        <v>0</v>
      </c>
      <c r="I121" s="68">
        <v>-344961075</v>
      </c>
      <c r="J121" s="68">
        <f t="shared" si="7"/>
        <v>-344961075</v>
      </c>
      <c r="K121" s="106">
        <f t="shared" si="6"/>
        <v>-1.3520347300465026E-2</v>
      </c>
    </row>
    <row r="122" spans="1:11" ht="23.1" customHeight="1">
      <c r="A122" s="64" t="s">
        <v>363</v>
      </c>
      <c r="B122" s="68">
        <v>0</v>
      </c>
      <c r="C122" s="68">
        <v>0</v>
      </c>
      <c r="D122" s="68">
        <v>0</v>
      </c>
      <c r="E122" s="68">
        <v>0</v>
      </c>
      <c r="F122" s="106">
        <f t="shared" si="5"/>
        <v>0</v>
      </c>
      <c r="G122" s="68">
        <v>0</v>
      </c>
      <c r="H122" s="68">
        <v>0</v>
      </c>
      <c r="I122" s="68">
        <v>-38960850</v>
      </c>
      <c r="J122" s="68">
        <f t="shared" si="7"/>
        <v>-38960850</v>
      </c>
      <c r="K122" s="106">
        <f t="shared" si="6"/>
        <v>-1.527025108909238E-3</v>
      </c>
    </row>
    <row r="123" spans="1:11" ht="23.1" customHeight="1">
      <c r="A123" s="64" t="s">
        <v>364</v>
      </c>
      <c r="B123" s="68">
        <v>0</v>
      </c>
      <c r="C123" s="68">
        <v>0</v>
      </c>
      <c r="D123" s="68">
        <v>0</v>
      </c>
      <c r="E123" s="68">
        <v>0</v>
      </c>
      <c r="F123" s="106">
        <f t="shared" si="5"/>
        <v>0</v>
      </c>
      <c r="G123" s="68">
        <v>0</v>
      </c>
      <c r="H123" s="68">
        <v>0</v>
      </c>
      <c r="I123" s="68">
        <v>2898922502</v>
      </c>
      <c r="J123" s="68">
        <f t="shared" si="7"/>
        <v>2898922502</v>
      </c>
      <c r="K123" s="106">
        <f t="shared" si="6"/>
        <v>0.11361988892275168</v>
      </c>
    </row>
    <row r="124" spans="1:11" ht="23.1" customHeight="1">
      <c r="A124" s="64" t="s">
        <v>365</v>
      </c>
      <c r="B124" s="68">
        <v>0</v>
      </c>
      <c r="C124" s="68">
        <v>0</v>
      </c>
      <c r="D124" s="68">
        <v>0</v>
      </c>
      <c r="E124" s="68">
        <v>0</v>
      </c>
      <c r="F124" s="106">
        <f t="shared" si="5"/>
        <v>0</v>
      </c>
      <c r="G124" s="68">
        <v>0</v>
      </c>
      <c r="H124" s="68">
        <v>0</v>
      </c>
      <c r="I124" s="68">
        <v>-1522304871</v>
      </c>
      <c r="J124" s="68">
        <f t="shared" si="7"/>
        <v>-1522304871</v>
      </c>
      <c r="K124" s="106">
        <f t="shared" si="6"/>
        <v>-5.9664965251831986E-2</v>
      </c>
    </row>
    <row r="125" spans="1:11" ht="23.1" customHeight="1">
      <c r="A125" s="64" t="s">
        <v>366</v>
      </c>
      <c r="B125" s="68">
        <v>0</v>
      </c>
      <c r="C125" s="68">
        <v>0</v>
      </c>
      <c r="D125" s="68">
        <v>0</v>
      </c>
      <c r="E125" s="68">
        <v>0</v>
      </c>
      <c r="F125" s="106">
        <f t="shared" si="5"/>
        <v>0</v>
      </c>
      <c r="G125" s="68">
        <v>0</v>
      </c>
      <c r="H125" s="68">
        <v>0</v>
      </c>
      <c r="I125" s="68">
        <v>-48485199</v>
      </c>
      <c r="J125" s="68">
        <f t="shared" si="7"/>
        <v>-48485199</v>
      </c>
      <c r="K125" s="106">
        <f t="shared" si="6"/>
        <v>-1.9003208678317095E-3</v>
      </c>
    </row>
    <row r="126" spans="1:11" ht="23.1" customHeight="1">
      <c r="A126" s="64" t="s">
        <v>367</v>
      </c>
      <c r="B126" s="68">
        <v>0</v>
      </c>
      <c r="C126" s="68">
        <v>0</v>
      </c>
      <c r="D126" s="68">
        <v>0</v>
      </c>
      <c r="E126" s="68">
        <v>0</v>
      </c>
      <c r="F126" s="106">
        <f t="shared" si="5"/>
        <v>0</v>
      </c>
      <c r="G126" s="68">
        <v>0</v>
      </c>
      <c r="H126" s="68">
        <v>0</v>
      </c>
      <c r="I126" s="68">
        <v>-2309971779</v>
      </c>
      <c r="J126" s="68">
        <f t="shared" si="7"/>
        <v>-2309971779</v>
      </c>
      <c r="K126" s="106">
        <f t="shared" si="6"/>
        <v>-9.053665172614922E-2</v>
      </c>
    </row>
    <row r="127" spans="1:11" ht="23.1" customHeight="1">
      <c r="A127" s="64" t="s">
        <v>368</v>
      </c>
      <c r="B127" s="68">
        <v>0</v>
      </c>
      <c r="C127" s="68">
        <v>0</v>
      </c>
      <c r="D127" s="68">
        <v>0</v>
      </c>
      <c r="E127" s="68">
        <v>0</v>
      </c>
      <c r="F127" s="106">
        <f t="shared" si="5"/>
        <v>0</v>
      </c>
      <c r="G127" s="68">
        <v>0</v>
      </c>
      <c r="H127" s="68">
        <v>0</v>
      </c>
      <c r="I127" s="68">
        <v>-3114102432</v>
      </c>
      <c r="J127" s="68">
        <f t="shared" si="7"/>
        <v>-3114102432</v>
      </c>
      <c r="K127" s="106">
        <f t="shared" si="6"/>
        <v>-0.12205361549810444</v>
      </c>
    </row>
    <row r="128" spans="1:11" ht="23.1" customHeight="1">
      <c r="A128" s="64" t="s">
        <v>369</v>
      </c>
      <c r="B128" s="68">
        <v>0</v>
      </c>
      <c r="C128" s="68">
        <v>0</v>
      </c>
      <c r="D128" s="68">
        <v>0</v>
      </c>
      <c r="E128" s="68">
        <v>0</v>
      </c>
      <c r="F128" s="106">
        <f t="shared" si="5"/>
        <v>0</v>
      </c>
      <c r="G128" s="68">
        <v>0</v>
      </c>
      <c r="H128" s="68">
        <v>0</v>
      </c>
      <c r="I128" s="68">
        <v>8207262219</v>
      </c>
      <c r="J128" s="68">
        <f t="shared" si="7"/>
        <v>8207262219</v>
      </c>
      <c r="K128" s="106">
        <f t="shared" si="6"/>
        <v>0.32167407753719818</v>
      </c>
    </row>
    <row r="129" spans="1:11" ht="23.1" customHeight="1">
      <c r="A129" s="64" t="s">
        <v>370</v>
      </c>
      <c r="B129" s="68">
        <v>0</v>
      </c>
      <c r="C129" s="68">
        <v>0</v>
      </c>
      <c r="D129" s="68">
        <v>0</v>
      </c>
      <c r="E129" s="68">
        <v>0</v>
      </c>
      <c r="F129" s="106">
        <f t="shared" si="5"/>
        <v>0</v>
      </c>
      <c r="G129" s="68">
        <v>0</v>
      </c>
      <c r="H129" s="68">
        <v>0</v>
      </c>
      <c r="I129" s="68">
        <v>46414045697</v>
      </c>
      <c r="J129" s="68">
        <f t="shared" si="7"/>
        <v>46414045697</v>
      </c>
      <c r="K129" s="106">
        <f t="shared" si="6"/>
        <v>1.8191444279418896</v>
      </c>
    </row>
    <row r="130" spans="1:11" ht="23.1" customHeight="1">
      <c r="A130" s="64" t="s">
        <v>371</v>
      </c>
      <c r="B130" s="68">
        <v>0</v>
      </c>
      <c r="C130" s="68">
        <v>0</v>
      </c>
      <c r="D130" s="68">
        <v>0</v>
      </c>
      <c r="E130" s="68">
        <v>0</v>
      </c>
      <c r="F130" s="106">
        <f t="shared" si="5"/>
        <v>0</v>
      </c>
      <c r="G130" s="68">
        <v>0</v>
      </c>
      <c r="H130" s="68">
        <v>0</v>
      </c>
      <c r="I130" s="68">
        <v>95412401298</v>
      </c>
      <c r="J130" s="68">
        <f t="shared" si="7"/>
        <v>95412401298</v>
      </c>
      <c r="K130" s="106">
        <f t="shared" si="6"/>
        <v>3.739577870692512</v>
      </c>
    </row>
    <row r="131" spans="1:11" ht="23.1" customHeight="1">
      <c r="A131" s="64" t="s">
        <v>372</v>
      </c>
      <c r="B131" s="68">
        <v>0</v>
      </c>
      <c r="C131" s="68">
        <v>0</v>
      </c>
      <c r="D131" s="68">
        <v>0</v>
      </c>
      <c r="E131" s="68">
        <v>0</v>
      </c>
      <c r="F131" s="106">
        <f t="shared" si="5"/>
        <v>0</v>
      </c>
      <c r="G131" s="68">
        <v>0</v>
      </c>
      <c r="H131" s="68">
        <v>0</v>
      </c>
      <c r="I131" s="68">
        <v>6488493147</v>
      </c>
      <c r="J131" s="68">
        <f t="shared" si="7"/>
        <v>6488493147</v>
      </c>
      <c r="K131" s="106">
        <f t="shared" si="6"/>
        <v>0.25430892689596141</v>
      </c>
    </row>
    <row r="132" spans="1:11" ht="23.1" customHeight="1">
      <c r="A132" s="64" t="s">
        <v>373</v>
      </c>
      <c r="B132" s="68">
        <v>0</v>
      </c>
      <c r="C132" s="68">
        <v>0</v>
      </c>
      <c r="D132" s="68">
        <v>0</v>
      </c>
      <c r="E132" s="68">
        <v>0</v>
      </c>
      <c r="F132" s="106">
        <f t="shared" si="5"/>
        <v>0</v>
      </c>
      <c r="G132" s="68">
        <v>0</v>
      </c>
      <c r="H132" s="68">
        <v>0</v>
      </c>
      <c r="I132" s="68">
        <v>858725061</v>
      </c>
      <c r="J132" s="68">
        <f t="shared" si="7"/>
        <v>858725061</v>
      </c>
      <c r="K132" s="106">
        <f t="shared" si="6"/>
        <v>3.3656727966577142E-2</v>
      </c>
    </row>
    <row r="133" spans="1:11" ht="23.1" customHeight="1">
      <c r="A133" s="64" t="s">
        <v>374</v>
      </c>
      <c r="B133" s="68">
        <v>0</v>
      </c>
      <c r="C133" s="68">
        <v>0</v>
      </c>
      <c r="D133" s="68">
        <v>0</v>
      </c>
      <c r="E133" s="68">
        <v>0</v>
      </c>
      <c r="F133" s="106">
        <f t="shared" si="5"/>
        <v>0</v>
      </c>
      <c r="G133" s="68">
        <v>0</v>
      </c>
      <c r="H133" s="68">
        <v>0</v>
      </c>
      <c r="I133" s="68">
        <v>388374709</v>
      </c>
      <c r="J133" s="68">
        <f t="shared" si="7"/>
        <v>388374709</v>
      </c>
      <c r="K133" s="106">
        <f t="shared" si="6"/>
        <v>1.5221894088766506E-2</v>
      </c>
    </row>
    <row r="134" spans="1:11" ht="23.1" customHeight="1">
      <c r="A134" s="64" t="s">
        <v>375</v>
      </c>
      <c r="B134" s="68">
        <v>0</v>
      </c>
      <c r="C134" s="68">
        <v>0</v>
      </c>
      <c r="D134" s="68">
        <v>0</v>
      </c>
      <c r="E134" s="68">
        <v>0</v>
      </c>
      <c r="F134" s="106">
        <f t="shared" si="5"/>
        <v>0</v>
      </c>
      <c r="G134" s="68">
        <v>0</v>
      </c>
      <c r="H134" s="68">
        <v>0</v>
      </c>
      <c r="I134" s="68">
        <v>4000000</v>
      </c>
      <c r="J134" s="68">
        <f t="shared" si="7"/>
        <v>4000000</v>
      </c>
      <c r="K134" s="106">
        <f t="shared" si="6"/>
        <v>1.567753382084054E-4</v>
      </c>
    </row>
    <row r="135" spans="1:11" ht="23.1" customHeight="1">
      <c r="A135" s="64" t="s">
        <v>376</v>
      </c>
      <c r="B135" s="68">
        <v>0</v>
      </c>
      <c r="C135" s="68">
        <v>0</v>
      </c>
      <c r="D135" s="68">
        <v>0</v>
      </c>
      <c r="E135" s="68">
        <v>0</v>
      </c>
      <c r="F135" s="106">
        <f t="shared" si="5"/>
        <v>0</v>
      </c>
      <c r="G135" s="68">
        <v>0</v>
      </c>
      <c r="H135" s="68">
        <v>0</v>
      </c>
      <c r="I135" s="68">
        <v>-310579936</v>
      </c>
      <c r="J135" s="68">
        <f t="shared" si="7"/>
        <v>-310579936</v>
      </c>
      <c r="K135" s="106">
        <f t="shared" si="6"/>
        <v>-1.2172818626786226E-2</v>
      </c>
    </row>
    <row r="136" spans="1:11" ht="23.1" customHeight="1">
      <c r="A136" s="64" t="s">
        <v>377</v>
      </c>
      <c r="B136" s="68">
        <v>0</v>
      </c>
      <c r="C136" s="68">
        <v>0</v>
      </c>
      <c r="D136" s="68">
        <v>0</v>
      </c>
      <c r="E136" s="68">
        <v>0</v>
      </c>
      <c r="F136" s="106">
        <f t="shared" si="5"/>
        <v>0</v>
      </c>
      <c r="G136" s="68">
        <v>0</v>
      </c>
      <c r="H136" s="68">
        <v>0</v>
      </c>
      <c r="I136" s="68">
        <v>415437011</v>
      </c>
      <c r="J136" s="68">
        <f t="shared" si="7"/>
        <v>415437011</v>
      </c>
      <c r="K136" s="106">
        <f t="shared" si="6"/>
        <v>1.6282569475953506E-2</v>
      </c>
    </row>
    <row r="137" spans="1:11" ht="23.1" customHeight="1">
      <c r="A137" s="64" t="s">
        <v>378</v>
      </c>
      <c r="B137" s="68">
        <v>0</v>
      </c>
      <c r="C137" s="68">
        <v>-16509570389</v>
      </c>
      <c r="D137" s="68">
        <v>17415972009</v>
      </c>
      <c r="E137" s="68">
        <v>898656535</v>
      </c>
      <c r="F137" s="106">
        <f t="shared" si="5"/>
        <v>3.522179555195467E-2</v>
      </c>
      <c r="G137" s="68">
        <v>0</v>
      </c>
      <c r="H137" s="68">
        <v>0</v>
      </c>
      <c r="I137" s="68">
        <v>17714040385</v>
      </c>
      <c r="J137" s="68">
        <f t="shared" si="7"/>
        <v>17714040385</v>
      </c>
      <c r="K137" s="106">
        <f t="shared" si="6"/>
        <v>0.6942811680989317</v>
      </c>
    </row>
    <row r="138" spans="1:11" ht="23.1" customHeight="1">
      <c r="A138" s="64" t="s">
        <v>379</v>
      </c>
      <c r="B138" s="68">
        <v>0</v>
      </c>
      <c r="C138" s="68">
        <v>13362057036</v>
      </c>
      <c r="D138" s="68">
        <v>-744800332</v>
      </c>
      <c r="E138" s="68">
        <v>-1043028859</v>
      </c>
      <c r="F138" s="106">
        <f t="shared" si="5"/>
        <v>-4.0880300532713049E-2</v>
      </c>
      <c r="G138" s="68">
        <v>0</v>
      </c>
      <c r="H138" s="68">
        <v>0</v>
      </c>
      <c r="I138" s="68">
        <v>-13660285563</v>
      </c>
      <c r="J138" s="68">
        <f t="shared" si="7"/>
        <v>-13660285563</v>
      </c>
      <c r="K138" s="106">
        <f t="shared" si="6"/>
        <v>-0.53539897229068067</v>
      </c>
    </row>
    <row r="139" spans="1:11" ht="23.1" customHeight="1">
      <c r="A139" s="64" t="s">
        <v>380</v>
      </c>
      <c r="B139" s="68">
        <v>0</v>
      </c>
      <c r="C139" s="68">
        <v>0</v>
      </c>
      <c r="D139" s="68">
        <v>0</v>
      </c>
      <c r="E139" s="68">
        <v>0</v>
      </c>
      <c r="F139" s="106">
        <f t="shared" si="5"/>
        <v>0</v>
      </c>
      <c r="G139" s="68">
        <v>0</v>
      </c>
      <c r="H139" s="68">
        <v>0</v>
      </c>
      <c r="I139" s="68">
        <v>278750076</v>
      </c>
      <c r="J139" s="68">
        <f t="shared" si="7"/>
        <v>278750076</v>
      </c>
      <c r="K139" s="106">
        <f t="shared" si="6"/>
        <v>1.0925284360129676E-2</v>
      </c>
    </row>
    <row r="140" spans="1:11" ht="23.1" customHeight="1">
      <c r="A140" s="64" t="s">
        <v>381</v>
      </c>
      <c r="B140" s="68">
        <v>0</v>
      </c>
      <c r="C140" s="68">
        <v>0</v>
      </c>
      <c r="D140" s="68">
        <v>0</v>
      </c>
      <c r="E140" s="68">
        <v>0</v>
      </c>
      <c r="F140" s="106">
        <f t="shared" si="5"/>
        <v>0</v>
      </c>
      <c r="G140" s="68">
        <v>0</v>
      </c>
      <c r="H140" s="68">
        <v>0</v>
      </c>
      <c r="I140" s="68">
        <v>-7995736404</v>
      </c>
      <c r="J140" s="68">
        <f t="shared" si="7"/>
        <v>-7995736404</v>
      </c>
      <c r="K140" s="106">
        <f t="shared" si="6"/>
        <v>-0.31338356974058978</v>
      </c>
    </row>
    <row r="141" spans="1:11" ht="23.1" customHeight="1">
      <c r="A141" s="64" t="s">
        <v>382</v>
      </c>
      <c r="B141" s="68">
        <v>0</v>
      </c>
      <c r="C141" s="68">
        <v>0</v>
      </c>
      <c r="D141" s="68">
        <v>0</v>
      </c>
      <c r="E141" s="68">
        <v>0</v>
      </c>
      <c r="F141" s="106">
        <f t="shared" si="5"/>
        <v>0</v>
      </c>
      <c r="G141" s="68">
        <v>0</v>
      </c>
      <c r="H141" s="68">
        <v>0</v>
      </c>
      <c r="I141" s="68">
        <v>3557772687</v>
      </c>
      <c r="J141" s="68">
        <f t="shared" si="7"/>
        <v>3557772687</v>
      </c>
      <c r="K141" s="106">
        <f t="shared" si="6"/>
        <v>0.13944275406826306</v>
      </c>
    </row>
    <row r="142" spans="1:11" ht="23.1" customHeight="1">
      <c r="A142" s="64" t="s">
        <v>383</v>
      </c>
      <c r="B142" s="68">
        <v>0</v>
      </c>
      <c r="C142" s="68">
        <v>0</v>
      </c>
      <c r="D142" s="68">
        <v>0</v>
      </c>
      <c r="E142" s="68">
        <v>0</v>
      </c>
      <c r="F142" s="106">
        <f t="shared" si="5"/>
        <v>0</v>
      </c>
      <c r="G142" s="68">
        <v>0</v>
      </c>
      <c r="H142" s="68">
        <v>0</v>
      </c>
      <c r="I142" s="68">
        <v>44783761883</v>
      </c>
      <c r="J142" s="68">
        <f t="shared" si="7"/>
        <v>44783761883</v>
      </c>
      <c r="K142" s="106">
        <f t="shared" si="6"/>
        <v>1.7552473538630049</v>
      </c>
    </row>
    <row r="143" spans="1:11" ht="23.1" customHeight="1">
      <c r="A143" s="64" t="s">
        <v>384</v>
      </c>
      <c r="B143" s="68">
        <v>0</v>
      </c>
      <c r="C143" s="68">
        <v>0</v>
      </c>
      <c r="D143" s="68">
        <v>0</v>
      </c>
      <c r="E143" s="68">
        <v>0</v>
      </c>
      <c r="F143" s="106">
        <f t="shared" si="5"/>
        <v>0</v>
      </c>
      <c r="G143" s="68">
        <v>0</v>
      </c>
      <c r="H143" s="68">
        <v>0</v>
      </c>
      <c r="I143" s="68">
        <v>4702960880</v>
      </c>
      <c r="J143" s="68">
        <f t="shared" si="7"/>
        <v>4702960880</v>
      </c>
      <c r="K143" s="106">
        <f t="shared" si="6"/>
        <v>0.18432707063572498</v>
      </c>
    </row>
    <row r="144" spans="1:11" ht="23.1" customHeight="1">
      <c r="A144" s="64" t="s">
        <v>385</v>
      </c>
      <c r="B144" s="68">
        <v>0</v>
      </c>
      <c r="C144" s="68">
        <v>0</v>
      </c>
      <c r="D144" s="68">
        <v>0</v>
      </c>
      <c r="E144" s="68">
        <v>0</v>
      </c>
      <c r="F144" s="106">
        <f t="shared" si="5"/>
        <v>0</v>
      </c>
      <c r="G144" s="68">
        <v>0</v>
      </c>
      <c r="H144" s="68">
        <v>0</v>
      </c>
      <c r="I144" s="68">
        <v>875951510</v>
      </c>
      <c r="J144" s="68">
        <f t="shared" si="7"/>
        <v>875951510</v>
      </c>
      <c r="K144" s="106">
        <f t="shared" si="6"/>
        <v>3.4331898558603351E-2</v>
      </c>
    </row>
    <row r="145" spans="1:11" ht="23.1" customHeight="1">
      <c r="A145" s="64" t="s">
        <v>386</v>
      </c>
      <c r="B145" s="68">
        <v>0</v>
      </c>
      <c r="C145" s="68">
        <v>0</v>
      </c>
      <c r="D145" s="68">
        <v>0</v>
      </c>
      <c r="E145" s="68">
        <v>0</v>
      </c>
      <c r="F145" s="106">
        <f t="shared" si="5"/>
        <v>0</v>
      </c>
      <c r="G145" s="68">
        <v>0</v>
      </c>
      <c r="H145" s="68">
        <v>0</v>
      </c>
      <c r="I145" s="68">
        <v>7295473706</v>
      </c>
      <c r="J145" s="68">
        <f t="shared" si="7"/>
        <v>7295473706</v>
      </c>
      <c r="K145" s="106">
        <f t="shared" si="6"/>
        <v>0.28593758941216968</v>
      </c>
    </row>
    <row r="146" spans="1:11" ht="23.1" customHeight="1">
      <c r="A146" s="64" t="s">
        <v>387</v>
      </c>
      <c r="B146" s="68">
        <v>0</v>
      </c>
      <c r="C146" s="68">
        <v>0</v>
      </c>
      <c r="D146" s="68">
        <v>0</v>
      </c>
      <c r="E146" s="68">
        <v>0</v>
      </c>
      <c r="F146" s="106">
        <f t="shared" si="5"/>
        <v>0</v>
      </c>
      <c r="G146" s="68">
        <v>0</v>
      </c>
      <c r="H146" s="68">
        <v>0</v>
      </c>
      <c r="I146" s="68">
        <v>8534710765</v>
      </c>
      <c r="J146" s="68">
        <f t="shared" si="7"/>
        <v>8534710765</v>
      </c>
      <c r="K146" s="106">
        <f t="shared" si="6"/>
        <v>0.33450804167344833</v>
      </c>
    </row>
    <row r="147" spans="1:11" ht="23.1" customHeight="1">
      <c r="A147" s="64" t="s">
        <v>388</v>
      </c>
      <c r="B147" s="68">
        <v>0</v>
      </c>
      <c r="C147" s="68">
        <v>0</v>
      </c>
      <c r="D147" s="68">
        <v>0</v>
      </c>
      <c r="E147" s="68">
        <v>0</v>
      </c>
      <c r="F147" s="106">
        <f t="shared" si="5"/>
        <v>0</v>
      </c>
      <c r="G147" s="68">
        <v>0</v>
      </c>
      <c r="H147" s="68">
        <v>0</v>
      </c>
      <c r="I147" s="68">
        <v>239988414</v>
      </c>
      <c r="J147" s="68">
        <f t="shared" si="7"/>
        <v>239988414</v>
      </c>
      <c r="K147" s="106">
        <f t="shared" si="6"/>
        <v>9.4060661927372041E-3</v>
      </c>
    </row>
    <row r="148" spans="1:11" ht="23.1" customHeight="1">
      <c r="A148" s="64" t="s">
        <v>389</v>
      </c>
      <c r="B148" s="68">
        <v>0</v>
      </c>
      <c r="C148" s="68">
        <v>0</v>
      </c>
      <c r="D148" s="68">
        <v>0</v>
      </c>
      <c r="E148" s="68">
        <v>0</v>
      </c>
      <c r="F148" s="106">
        <f t="shared" si="5"/>
        <v>0</v>
      </c>
      <c r="G148" s="68">
        <v>0</v>
      </c>
      <c r="H148" s="68">
        <v>0</v>
      </c>
      <c r="I148" s="68">
        <v>273702450</v>
      </c>
      <c r="J148" s="68">
        <f t="shared" si="7"/>
        <v>273702450</v>
      </c>
      <c r="K148" s="106">
        <f t="shared" si="6"/>
        <v>1.0727448541804793E-2</v>
      </c>
    </row>
    <row r="149" spans="1:11" ht="23.1" customHeight="1">
      <c r="A149" s="64" t="s">
        <v>390</v>
      </c>
      <c r="B149" s="68">
        <v>0</v>
      </c>
      <c r="C149" s="68">
        <v>0</v>
      </c>
      <c r="D149" s="68">
        <v>0</v>
      </c>
      <c r="E149" s="68">
        <v>0</v>
      </c>
      <c r="F149" s="106">
        <f t="shared" si="5"/>
        <v>0</v>
      </c>
      <c r="G149" s="68">
        <v>0</v>
      </c>
      <c r="H149" s="68">
        <v>0</v>
      </c>
      <c r="I149" s="68">
        <v>696452058</v>
      </c>
      <c r="J149" s="68">
        <f t="shared" si="7"/>
        <v>696452058</v>
      </c>
      <c r="K149" s="106">
        <f t="shared" si="6"/>
        <v>2.7296626734722496E-2</v>
      </c>
    </row>
    <row r="150" spans="1:11" ht="23.1" customHeight="1">
      <c r="A150" s="64" t="s">
        <v>391</v>
      </c>
      <c r="B150" s="68">
        <v>0</v>
      </c>
      <c r="C150" s="68">
        <v>0</v>
      </c>
      <c r="D150" s="68">
        <v>0</v>
      </c>
      <c r="E150" s="68">
        <v>0</v>
      </c>
      <c r="F150" s="106">
        <f t="shared" si="5"/>
        <v>0</v>
      </c>
      <c r="G150" s="68">
        <v>0</v>
      </c>
      <c r="H150" s="68">
        <v>0</v>
      </c>
      <c r="I150" s="68">
        <v>-1427616420</v>
      </c>
      <c r="J150" s="68">
        <f t="shared" si="7"/>
        <v>-1427616420</v>
      </c>
      <c r="K150" s="106">
        <f t="shared" si="6"/>
        <v>-5.5953761769343233E-2</v>
      </c>
    </row>
    <row r="151" spans="1:11" ht="23.1" customHeight="1" thickBot="1">
      <c r="A151" s="63"/>
      <c r="B151" s="166" t="s">
        <v>236</v>
      </c>
      <c r="C151" s="166"/>
      <c r="D151" s="166"/>
      <c r="E151" s="166"/>
      <c r="F151" s="166"/>
      <c r="G151" s="166" t="s">
        <v>237</v>
      </c>
      <c r="H151" s="166"/>
      <c r="I151" s="166"/>
      <c r="J151" s="166"/>
      <c r="K151" s="166"/>
    </row>
    <row r="152" spans="1:11" ht="23.1" customHeight="1">
      <c r="A152" s="167" t="s">
        <v>306</v>
      </c>
      <c r="B152" s="159" t="s">
        <v>307</v>
      </c>
      <c r="C152" s="159" t="s">
        <v>303</v>
      </c>
      <c r="D152" s="159" t="s">
        <v>304</v>
      </c>
      <c r="E152" s="159" t="s">
        <v>55</v>
      </c>
      <c r="F152" s="159"/>
      <c r="G152" s="159" t="s">
        <v>307</v>
      </c>
      <c r="H152" s="159" t="s">
        <v>303</v>
      </c>
      <c r="I152" s="159" t="s">
        <v>304</v>
      </c>
      <c r="J152" s="159" t="s">
        <v>55</v>
      </c>
      <c r="K152" s="163"/>
    </row>
    <row r="153" spans="1:11" ht="23.1" customHeight="1" thickBot="1">
      <c r="A153" s="168"/>
      <c r="B153" s="160"/>
      <c r="C153" s="160"/>
      <c r="D153" s="160"/>
      <c r="E153" s="161"/>
      <c r="F153" s="161"/>
      <c r="G153" s="160"/>
      <c r="H153" s="160"/>
      <c r="I153" s="160"/>
      <c r="J153" s="161"/>
      <c r="K153" s="164"/>
    </row>
    <row r="154" spans="1:11" ht="23.1" customHeight="1" thickBot="1">
      <c r="A154" s="169"/>
      <c r="B154" s="161"/>
      <c r="C154" s="161"/>
      <c r="D154" s="161"/>
      <c r="E154" s="72" t="s">
        <v>154</v>
      </c>
      <c r="F154" s="72" t="s">
        <v>308</v>
      </c>
      <c r="G154" s="161"/>
      <c r="H154" s="161"/>
      <c r="I154" s="161"/>
      <c r="J154" s="72" t="s">
        <v>154</v>
      </c>
      <c r="K154" s="73" t="s">
        <v>308</v>
      </c>
    </row>
    <row r="155" spans="1:11" ht="23.1" customHeight="1">
      <c r="A155" s="64" t="s">
        <v>392</v>
      </c>
      <c r="B155" s="68">
        <v>0</v>
      </c>
      <c r="C155" s="68">
        <v>0</v>
      </c>
      <c r="D155" s="68">
        <v>0</v>
      </c>
      <c r="E155" s="68">
        <v>0</v>
      </c>
      <c r="F155" s="106">
        <f t="shared" si="5"/>
        <v>0</v>
      </c>
      <c r="G155" s="68">
        <v>0</v>
      </c>
      <c r="H155" s="68">
        <v>0</v>
      </c>
      <c r="I155" s="68">
        <v>1052544507</v>
      </c>
      <c r="J155" s="68">
        <f t="shared" ref="J155:J187" si="8">G155+H155+I155</f>
        <v>1052544507</v>
      </c>
      <c r="K155" s="106">
        <f t="shared" si="6"/>
        <v>4.1253255266081076E-2</v>
      </c>
    </row>
    <row r="156" spans="1:11" ht="23.1" customHeight="1">
      <c r="A156" s="64" t="s">
        <v>393</v>
      </c>
      <c r="B156" s="68">
        <v>0</v>
      </c>
      <c r="C156" s="68">
        <v>0</v>
      </c>
      <c r="D156" s="68">
        <v>0</v>
      </c>
      <c r="E156" s="68">
        <v>0</v>
      </c>
      <c r="F156" s="106">
        <f t="shared" ref="F156:F223" si="9">(E156/$M$12)*100</f>
        <v>0</v>
      </c>
      <c r="G156" s="68">
        <v>0</v>
      </c>
      <c r="H156" s="68">
        <v>0</v>
      </c>
      <c r="I156" s="68">
        <v>-2891432926</v>
      </c>
      <c r="J156" s="68">
        <f t="shared" si="8"/>
        <v>-2891432926</v>
      </c>
      <c r="K156" s="106">
        <f t="shared" ref="K156:K223" si="10">(J156/$M$12)*100</f>
        <v>-0.1133263437201423</v>
      </c>
    </row>
    <row r="157" spans="1:11" ht="23.1" customHeight="1">
      <c r="A157" s="64" t="s">
        <v>394</v>
      </c>
      <c r="B157" s="68">
        <v>0</v>
      </c>
      <c r="C157" s="68">
        <v>0</v>
      </c>
      <c r="D157" s="68">
        <v>0</v>
      </c>
      <c r="E157" s="68">
        <v>0</v>
      </c>
      <c r="F157" s="106">
        <f t="shared" si="9"/>
        <v>0</v>
      </c>
      <c r="G157" s="68">
        <v>0</v>
      </c>
      <c r="H157" s="68">
        <v>0</v>
      </c>
      <c r="I157" s="68">
        <v>49519583</v>
      </c>
      <c r="J157" s="68">
        <f t="shared" si="8"/>
        <v>49519583</v>
      </c>
      <c r="K157" s="106">
        <f t="shared" si="10"/>
        <v>1.9408623431910505E-3</v>
      </c>
    </row>
    <row r="158" spans="1:11" ht="23.1" customHeight="1">
      <c r="A158" s="64" t="s">
        <v>395</v>
      </c>
      <c r="B158" s="68">
        <v>0</v>
      </c>
      <c r="C158" s="68">
        <v>0</v>
      </c>
      <c r="D158" s="68">
        <v>0</v>
      </c>
      <c r="E158" s="68">
        <v>0</v>
      </c>
      <c r="F158" s="106">
        <f t="shared" si="9"/>
        <v>0</v>
      </c>
      <c r="G158" s="68">
        <v>0</v>
      </c>
      <c r="H158" s="68">
        <v>0</v>
      </c>
      <c r="I158" s="68">
        <v>-8627996408</v>
      </c>
      <c r="J158" s="68">
        <f t="shared" si="8"/>
        <v>-8627996408</v>
      </c>
      <c r="K158" s="106">
        <f t="shared" si="10"/>
        <v>-0.33816426373127673</v>
      </c>
    </row>
    <row r="159" spans="1:11" ht="23.1" customHeight="1">
      <c r="A159" s="64" t="s">
        <v>396</v>
      </c>
      <c r="B159" s="68">
        <v>0</v>
      </c>
      <c r="C159" s="68">
        <v>0</v>
      </c>
      <c r="D159" s="68">
        <v>0</v>
      </c>
      <c r="E159" s="68">
        <v>0</v>
      </c>
      <c r="F159" s="106">
        <f t="shared" si="9"/>
        <v>0</v>
      </c>
      <c r="G159" s="68">
        <v>0</v>
      </c>
      <c r="H159" s="68">
        <v>0</v>
      </c>
      <c r="I159" s="68">
        <v>-305679784</v>
      </c>
      <c r="J159" s="68">
        <f t="shared" si="8"/>
        <v>-305679784</v>
      </c>
      <c r="K159" s="106">
        <f t="shared" si="10"/>
        <v>-1.1980762880018078E-2</v>
      </c>
    </row>
    <row r="160" spans="1:11" ht="23.1" customHeight="1">
      <c r="A160" s="64" t="s">
        <v>397</v>
      </c>
      <c r="B160" s="68">
        <v>0</v>
      </c>
      <c r="C160" s="68">
        <v>0</v>
      </c>
      <c r="D160" s="68">
        <v>0</v>
      </c>
      <c r="E160" s="68">
        <v>0</v>
      </c>
      <c r="F160" s="106">
        <f t="shared" si="9"/>
        <v>0</v>
      </c>
      <c r="G160" s="68">
        <v>0</v>
      </c>
      <c r="H160" s="68">
        <v>0</v>
      </c>
      <c r="I160" s="68">
        <v>480497896</v>
      </c>
      <c r="J160" s="68">
        <f t="shared" si="8"/>
        <v>480497896</v>
      </c>
      <c r="K160" s="106">
        <f t="shared" si="10"/>
        <v>1.8832555038456801E-2</v>
      </c>
    </row>
    <row r="161" spans="1:11" ht="23.1" customHeight="1">
      <c r="A161" s="64" t="s">
        <v>398</v>
      </c>
      <c r="B161" s="68">
        <v>0</v>
      </c>
      <c r="C161" s="68">
        <v>0</v>
      </c>
      <c r="D161" s="68">
        <v>0</v>
      </c>
      <c r="E161" s="68">
        <v>0</v>
      </c>
      <c r="F161" s="106">
        <f t="shared" si="9"/>
        <v>0</v>
      </c>
      <c r="G161" s="68">
        <v>0</v>
      </c>
      <c r="H161" s="68">
        <v>0</v>
      </c>
      <c r="I161" s="68">
        <v>116898687</v>
      </c>
      <c r="J161" s="68">
        <f t="shared" si="8"/>
        <v>116898687</v>
      </c>
      <c r="K161" s="106">
        <f t="shared" si="10"/>
        <v>4.5817077976358809E-3</v>
      </c>
    </row>
    <row r="162" spans="1:11" ht="23.1" customHeight="1">
      <c r="A162" s="64" t="s">
        <v>399</v>
      </c>
      <c r="B162" s="68">
        <v>0</v>
      </c>
      <c r="C162" s="68">
        <v>0</v>
      </c>
      <c r="D162" s="68">
        <v>0</v>
      </c>
      <c r="E162" s="68">
        <v>0</v>
      </c>
      <c r="F162" s="106">
        <f t="shared" si="9"/>
        <v>0</v>
      </c>
      <c r="G162" s="68">
        <v>0</v>
      </c>
      <c r="H162" s="68">
        <v>0</v>
      </c>
      <c r="I162" s="68">
        <v>-281774245</v>
      </c>
      <c r="J162" s="68">
        <f t="shared" si="8"/>
        <v>-281774245</v>
      </c>
      <c r="K162" s="106">
        <f t="shared" si="10"/>
        <v>-1.1043813139573271E-2</v>
      </c>
    </row>
    <row r="163" spans="1:11" ht="23.1" customHeight="1">
      <c r="A163" s="64" t="s">
        <v>400</v>
      </c>
      <c r="B163" s="68">
        <v>0</v>
      </c>
      <c r="C163" s="68">
        <v>0</v>
      </c>
      <c r="D163" s="68">
        <v>0</v>
      </c>
      <c r="E163" s="68">
        <v>0</v>
      </c>
      <c r="F163" s="106">
        <f t="shared" si="9"/>
        <v>0</v>
      </c>
      <c r="G163" s="68">
        <v>0</v>
      </c>
      <c r="H163" s="68">
        <v>0</v>
      </c>
      <c r="I163" s="68">
        <v>-5562340467</v>
      </c>
      <c r="J163" s="68">
        <f t="shared" si="8"/>
        <v>-5562340467</v>
      </c>
      <c r="K163" s="106">
        <f t="shared" si="10"/>
        <v>-0.21800945198605615</v>
      </c>
    </row>
    <row r="164" spans="1:11" ht="23.1" customHeight="1">
      <c r="A164" s="64" t="s">
        <v>401</v>
      </c>
      <c r="B164" s="68">
        <v>0</v>
      </c>
      <c r="C164" s="68">
        <v>0</v>
      </c>
      <c r="D164" s="68">
        <v>0</v>
      </c>
      <c r="E164" s="68">
        <v>0</v>
      </c>
      <c r="F164" s="106">
        <f t="shared" si="9"/>
        <v>0</v>
      </c>
      <c r="G164" s="68">
        <v>0</v>
      </c>
      <c r="H164" s="68">
        <v>0</v>
      </c>
      <c r="I164" s="68">
        <v>2741789543</v>
      </c>
      <c r="J164" s="68">
        <f t="shared" si="8"/>
        <v>2741789543</v>
      </c>
      <c r="K164" s="106">
        <f t="shared" si="10"/>
        <v>0.10746124572502357</v>
      </c>
    </row>
    <row r="165" spans="1:11" ht="23.1" customHeight="1">
      <c r="A165" s="64" t="s">
        <v>402</v>
      </c>
      <c r="B165" s="68">
        <v>0</v>
      </c>
      <c r="C165" s="68">
        <v>0</v>
      </c>
      <c r="D165" s="68">
        <v>0</v>
      </c>
      <c r="E165" s="68">
        <v>0</v>
      </c>
      <c r="F165" s="106">
        <f t="shared" si="9"/>
        <v>0</v>
      </c>
      <c r="G165" s="68">
        <v>0</v>
      </c>
      <c r="H165" s="68">
        <v>0</v>
      </c>
      <c r="I165" s="68">
        <v>-29463442</v>
      </c>
      <c r="J165" s="68">
        <f t="shared" si="8"/>
        <v>-29463442</v>
      </c>
      <c r="K165" s="106">
        <f t="shared" si="10"/>
        <v>-1.1547852710834341E-3</v>
      </c>
    </row>
    <row r="166" spans="1:11" ht="23.1" customHeight="1">
      <c r="A166" s="64" t="s">
        <v>403</v>
      </c>
      <c r="B166" s="68">
        <v>0</v>
      </c>
      <c r="C166" s="68">
        <v>0</v>
      </c>
      <c r="D166" s="68">
        <v>0</v>
      </c>
      <c r="E166" s="68">
        <v>0</v>
      </c>
      <c r="F166" s="106">
        <f t="shared" si="9"/>
        <v>0</v>
      </c>
      <c r="G166" s="68">
        <v>0</v>
      </c>
      <c r="H166" s="68">
        <v>0</v>
      </c>
      <c r="I166" s="68">
        <v>-6037385122</v>
      </c>
      <c r="J166" s="68">
        <f t="shared" si="8"/>
        <v>-6037385122</v>
      </c>
      <c r="K166" s="106">
        <f t="shared" si="10"/>
        <v>-0.23662827359898622</v>
      </c>
    </row>
    <row r="167" spans="1:11" ht="23.1" customHeight="1">
      <c r="A167" s="64" t="s">
        <v>404</v>
      </c>
      <c r="B167" s="68">
        <v>0</v>
      </c>
      <c r="C167" s="68">
        <v>0</v>
      </c>
      <c r="D167" s="68">
        <v>0</v>
      </c>
      <c r="E167" s="68">
        <v>0</v>
      </c>
      <c r="F167" s="106">
        <f t="shared" si="9"/>
        <v>0</v>
      </c>
      <c r="G167" s="68">
        <v>0</v>
      </c>
      <c r="H167" s="68">
        <v>0</v>
      </c>
      <c r="I167" s="68">
        <v>-15530636</v>
      </c>
      <c r="J167" s="68">
        <f t="shared" si="8"/>
        <v>-15530636</v>
      </c>
      <c r="K167" s="106">
        <f t="shared" si="10"/>
        <v>-6.0870517787290908E-4</v>
      </c>
    </row>
    <row r="168" spans="1:11" ht="23.1" customHeight="1">
      <c r="A168" s="64" t="s">
        <v>405</v>
      </c>
      <c r="B168" s="68">
        <v>0</v>
      </c>
      <c r="C168" s="68">
        <v>0</v>
      </c>
      <c r="D168" s="68">
        <v>0</v>
      </c>
      <c r="E168" s="68">
        <v>0</v>
      </c>
      <c r="F168" s="106">
        <f t="shared" si="9"/>
        <v>0</v>
      </c>
      <c r="G168" s="68">
        <v>0</v>
      </c>
      <c r="H168" s="68">
        <v>0</v>
      </c>
      <c r="I168" s="68">
        <v>-729556</v>
      </c>
      <c r="J168" s="68">
        <f t="shared" si="8"/>
        <v>-729556</v>
      </c>
      <c r="K168" s="106">
        <f t="shared" si="10"/>
        <v>-2.8594097160492848E-5</v>
      </c>
    </row>
    <row r="169" spans="1:11" ht="23.1" customHeight="1">
      <c r="A169" s="64" t="s">
        <v>406</v>
      </c>
      <c r="B169" s="68">
        <v>0</v>
      </c>
      <c r="C169" s="68">
        <v>0</v>
      </c>
      <c r="D169" s="68">
        <v>0</v>
      </c>
      <c r="E169" s="68">
        <v>0</v>
      </c>
      <c r="F169" s="106">
        <f t="shared" si="9"/>
        <v>0</v>
      </c>
      <c r="G169" s="68">
        <v>0</v>
      </c>
      <c r="H169" s="68">
        <v>0</v>
      </c>
      <c r="I169" s="68">
        <v>-19291614564</v>
      </c>
      <c r="J169" s="68">
        <f t="shared" si="8"/>
        <v>-19291614564</v>
      </c>
      <c r="K169" s="106">
        <f t="shared" si="10"/>
        <v>-0.75611234946432482</v>
      </c>
    </row>
    <row r="170" spans="1:11" ht="23.1" customHeight="1">
      <c r="A170" s="64" t="s">
        <v>407</v>
      </c>
      <c r="B170" s="68">
        <v>0</v>
      </c>
      <c r="C170" s="68">
        <v>0</v>
      </c>
      <c r="D170" s="68">
        <v>0</v>
      </c>
      <c r="E170" s="68">
        <v>0</v>
      </c>
      <c r="F170" s="106">
        <f t="shared" si="9"/>
        <v>0</v>
      </c>
      <c r="G170" s="68">
        <v>0</v>
      </c>
      <c r="H170" s="68">
        <v>0</v>
      </c>
      <c r="I170" s="68">
        <v>-41789209604</v>
      </c>
      <c r="J170" s="68">
        <f t="shared" si="8"/>
        <v>-41789209604</v>
      </c>
      <c r="K170" s="106">
        <f t="shared" si="10"/>
        <v>-1.6378793672822605</v>
      </c>
    </row>
    <row r="171" spans="1:11" ht="23.1" customHeight="1">
      <c r="A171" s="64" t="s">
        <v>408</v>
      </c>
      <c r="B171" s="68">
        <v>0</v>
      </c>
      <c r="C171" s="68">
        <v>0</v>
      </c>
      <c r="D171" s="68">
        <v>0</v>
      </c>
      <c r="E171" s="68">
        <v>0</v>
      </c>
      <c r="F171" s="106">
        <f t="shared" si="9"/>
        <v>0</v>
      </c>
      <c r="G171" s="68">
        <v>0</v>
      </c>
      <c r="H171" s="68">
        <v>0</v>
      </c>
      <c r="I171" s="68">
        <v>-4043057068</v>
      </c>
      <c r="J171" s="68">
        <f t="shared" si="8"/>
        <v>-4043057068</v>
      </c>
      <c r="K171" s="106">
        <f t="shared" si="10"/>
        <v>-0.15846290980789599</v>
      </c>
    </row>
    <row r="172" spans="1:11" ht="23.1" customHeight="1">
      <c r="A172" s="64" t="s">
        <v>409</v>
      </c>
      <c r="B172" s="68">
        <v>0</v>
      </c>
      <c r="C172" s="68">
        <v>0</v>
      </c>
      <c r="D172" s="68">
        <v>0</v>
      </c>
      <c r="E172" s="68">
        <v>0</v>
      </c>
      <c r="F172" s="106">
        <f t="shared" si="9"/>
        <v>0</v>
      </c>
      <c r="G172" s="68">
        <v>0</v>
      </c>
      <c r="H172" s="68">
        <v>0</v>
      </c>
      <c r="I172" s="68">
        <v>-1424411500</v>
      </c>
      <c r="J172" s="68">
        <f t="shared" si="8"/>
        <v>-1424411500</v>
      </c>
      <c r="K172" s="106">
        <f t="shared" si="10"/>
        <v>-5.5828148665110516E-2</v>
      </c>
    </row>
    <row r="173" spans="1:11" ht="23.1" customHeight="1">
      <c r="A173" s="64" t="s">
        <v>410</v>
      </c>
      <c r="B173" s="68">
        <v>0</v>
      </c>
      <c r="C173" s="68">
        <v>0</v>
      </c>
      <c r="D173" s="68">
        <v>0</v>
      </c>
      <c r="E173" s="68">
        <v>0</v>
      </c>
      <c r="F173" s="106">
        <f t="shared" si="9"/>
        <v>0</v>
      </c>
      <c r="G173" s="68">
        <v>0</v>
      </c>
      <c r="H173" s="68">
        <v>0</v>
      </c>
      <c r="I173" s="68">
        <v>3228210551</v>
      </c>
      <c r="J173" s="68">
        <f t="shared" si="8"/>
        <v>3228210551</v>
      </c>
      <c r="K173" s="106">
        <f t="shared" si="10"/>
        <v>0.12652595023524194</v>
      </c>
    </row>
    <row r="174" spans="1:11" ht="23.1" customHeight="1">
      <c r="A174" s="64" t="s">
        <v>411</v>
      </c>
      <c r="B174" s="68">
        <v>0</v>
      </c>
      <c r="C174" s="68">
        <v>0</v>
      </c>
      <c r="D174" s="68">
        <v>0</v>
      </c>
      <c r="E174" s="68">
        <v>0</v>
      </c>
      <c r="F174" s="106">
        <f t="shared" si="9"/>
        <v>0</v>
      </c>
      <c r="G174" s="68">
        <v>0</v>
      </c>
      <c r="H174" s="68">
        <v>0</v>
      </c>
      <c r="I174" s="68">
        <v>119419680</v>
      </c>
      <c r="J174" s="68">
        <f t="shared" si="8"/>
        <v>119419680</v>
      </c>
      <c r="K174" s="106">
        <f t="shared" si="10"/>
        <v>4.6805151801848867E-3</v>
      </c>
    </row>
    <row r="175" spans="1:11" ht="23.1" customHeight="1">
      <c r="A175" s="64" t="s">
        <v>412</v>
      </c>
      <c r="B175" s="68">
        <v>0</v>
      </c>
      <c r="C175" s="68">
        <v>0</v>
      </c>
      <c r="D175" s="68">
        <v>0</v>
      </c>
      <c r="E175" s="68">
        <v>0</v>
      </c>
      <c r="F175" s="106">
        <f t="shared" si="9"/>
        <v>0</v>
      </c>
      <c r="G175" s="68">
        <v>0</v>
      </c>
      <c r="H175" s="68">
        <v>0</v>
      </c>
      <c r="I175" s="68">
        <v>-5960682556</v>
      </c>
      <c r="J175" s="68">
        <f t="shared" si="8"/>
        <v>-5960682556</v>
      </c>
      <c r="K175" s="106">
        <f t="shared" si="10"/>
        <v>-0.23362200591746057</v>
      </c>
    </row>
    <row r="176" spans="1:11" ht="23.1" customHeight="1">
      <c r="A176" s="64" t="s">
        <v>413</v>
      </c>
      <c r="B176" s="68">
        <v>0</v>
      </c>
      <c r="C176" s="68">
        <v>0</v>
      </c>
      <c r="D176" s="68">
        <v>0</v>
      </c>
      <c r="E176" s="68">
        <v>0</v>
      </c>
      <c r="F176" s="106">
        <f t="shared" si="9"/>
        <v>0</v>
      </c>
      <c r="G176" s="68">
        <v>0</v>
      </c>
      <c r="H176" s="68">
        <v>0</v>
      </c>
      <c r="I176" s="68">
        <v>380144760</v>
      </c>
      <c r="J176" s="68">
        <f t="shared" si="8"/>
        <v>380144760</v>
      </c>
      <c r="K176" s="106">
        <f t="shared" si="10"/>
        <v>1.4899330829288274E-2</v>
      </c>
    </row>
    <row r="177" spans="1:11" ht="23.1" customHeight="1">
      <c r="A177" s="64" t="s">
        <v>414</v>
      </c>
      <c r="B177" s="68">
        <v>0</v>
      </c>
      <c r="C177" s="68">
        <v>0</v>
      </c>
      <c r="D177" s="68">
        <v>0</v>
      </c>
      <c r="E177" s="68">
        <v>0</v>
      </c>
      <c r="F177" s="106">
        <f t="shared" si="9"/>
        <v>0</v>
      </c>
      <c r="G177" s="68">
        <v>0</v>
      </c>
      <c r="H177" s="68">
        <v>0</v>
      </c>
      <c r="I177" s="68">
        <v>1394862135</v>
      </c>
      <c r="J177" s="68">
        <f t="shared" si="8"/>
        <v>1394862135</v>
      </c>
      <c r="K177" s="106">
        <f t="shared" si="10"/>
        <v>5.4669995742180857E-2</v>
      </c>
    </row>
    <row r="178" spans="1:11" ht="23.1" customHeight="1">
      <c r="A178" s="64" t="s">
        <v>415</v>
      </c>
      <c r="B178" s="68">
        <v>0</v>
      </c>
      <c r="C178" s="68">
        <v>0</v>
      </c>
      <c r="D178" s="68">
        <v>0</v>
      </c>
      <c r="E178" s="68">
        <v>0</v>
      </c>
      <c r="F178" s="106">
        <f t="shared" si="9"/>
        <v>0</v>
      </c>
      <c r="G178" s="68">
        <v>0</v>
      </c>
      <c r="H178" s="68">
        <v>0</v>
      </c>
      <c r="I178" s="68">
        <v>41085000</v>
      </c>
      <c r="J178" s="68">
        <f t="shared" si="8"/>
        <v>41085000</v>
      </c>
      <c r="K178" s="106">
        <f t="shared" si="10"/>
        <v>1.6102786925730839E-3</v>
      </c>
    </row>
    <row r="179" spans="1:11" ht="23.1" customHeight="1">
      <c r="A179" s="64" t="s">
        <v>416</v>
      </c>
      <c r="B179" s="68">
        <v>0</v>
      </c>
      <c r="C179" s="68">
        <v>-517482050</v>
      </c>
      <c r="D179" s="68">
        <v>-299644112</v>
      </c>
      <c r="E179" s="68">
        <v>-817127162</v>
      </c>
      <c r="F179" s="106">
        <f t="shared" si="9"/>
        <v>-3.2026346795456115E-2</v>
      </c>
      <c r="G179" s="68">
        <v>0</v>
      </c>
      <c r="H179" s="68">
        <v>0</v>
      </c>
      <c r="I179" s="68">
        <v>-299644112</v>
      </c>
      <c r="J179" s="68">
        <f t="shared" si="8"/>
        <v>-299644112</v>
      </c>
      <c r="K179" s="106">
        <f t="shared" si="10"/>
        <v>-1.1744201750239327E-2</v>
      </c>
    </row>
    <row r="180" spans="1:11" ht="23.1" customHeight="1">
      <c r="A180" s="64" t="s">
        <v>417</v>
      </c>
      <c r="B180" s="68">
        <v>0</v>
      </c>
      <c r="C180" s="68">
        <v>-101762089</v>
      </c>
      <c r="D180" s="68">
        <v>-623046531</v>
      </c>
      <c r="E180" s="68">
        <v>-724808620</v>
      </c>
      <c r="F180" s="106">
        <f t="shared" si="9"/>
        <v>-2.8408029134216896E-2</v>
      </c>
      <c r="G180" s="68">
        <v>0</v>
      </c>
      <c r="H180" s="68">
        <v>0</v>
      </c>
      <c r="I180" s="68">
        <v>-623046531</v>
      </c>
      <c r="J180" s="68">
        <f t="shared" si="8"/>
        <v>-623046531</v>
      </c>
      <c r="K180" s="106">
        <f t="shared" si="10"/>
        <v>-2.4419582654274685E-2</v>
      </c>
    </row>
    <row r="181" spans="1:11" ht="23.1" customHeight="1">
      <c r="A181" s="64" t="s">
        <v>418</v>
      </c>
      <c r="B181" s="68">
        <v>0</v>
      </c>
      <c r="C181" s="68">
        <v>-3419409835</v>
      </c>
      <c r="D181" s="68">
        <v>1445483380</v>
      </c>
      <c r="E181" s="68">
        <v>-1973926455</v>
      </c>
      <c r="F181" s="106">
        <f t="shared" si="9"/>
        <v>-7.7365746895285928E-2</v>
      </c>
      <c r="G181" s="68">
        <v>0</v>
      </c>
      <c r="H181" s="68">
        <v>0</v>
      </c>
      <c r="I181" s="68">
        <v>1446592647</v>
      </c>
      <c r="J181" s="68">
        <f t="shared" si="8"/>
        <v>1446592647</v>
      </c>
      <c r="K181" s="106">
        <f t="shared" si="10"/>
        <v>5.6697512870804351E-2</v>
      </c>
    </row>
    <row r="182" spans="1:11" ht="23.1" customHeight="1">
      <c r="A182" s="64" t="s">
        <v>419</v>
      </c>
      <c r="B182" s="68">
        <v>0</v>
      </c>
      <c r="C182" s="68">
        <v>-2400381168</v>
      </c>
      <c r="D182" s="68">
        <v>941619113</v>
      </c>
      <c r="E182" s="68">
        <v>-1458762055</v>
      </c>
      <c r="F182" s="106">
        <f t="shared" si="9"/>
        <v>-5.7174478634553369E-2</v>
      </c>
      <c r="G182" s="68">
        <v>0</v>
      </c>
      <c r="H182" s="68">
        <v>0</v>
      </c>
      <c r="I182" s="68">
        <v>941619113</v>
      </c>
      <c r="J182" s="68">
        <f t="shared" si="8"/>
        <v>941619113</v>
      </c>
      <c r="K182" s="106">
        <f t="shared" si="10"/>
        <v>3.6905663726018424E-2</v>
      </c>
    </row>
    <row r="183" spans="1:11" ht="23.1" customHeight="1">
      <c r="A183" s="64" t="s">
        <v>420</v>
      </c>
      <c r="B183" s="68">
        <v>0</v>
      </c>
      <c r="C183" s="68">
        <v>0</v>
      </c>
      <c r="D183" s="68">
        <v>0</v>
      </c>
      <c r="E183" s="68">
        <v>0</v>
      </c>
      <c r="F183" s="106">
        <f t="shared" si="9"/>
        <v>0</v>
      </c>
      <c r="G183" s="68">
        <v>0</v>
      </c>
      <c r="H183" s="68">
        <v>0</v>
      </c>
      <c r="I183" s="68">
        <v>5708</v>
      </c>
      <c r="J183" s="68">
        <f t="shared" si="8"/>
        <v>5708</v>
      </c>
      <c r="K183" s="106">
        <f t="shared" si="10"/>
        <v>2.237184076233945E-7</v>
      </c>
    </row>
    <row r="184" spans="1:11" ht="23.1" customHeight="1">
      <c r="A184" s="64" t="s">
        <v>421</v>
      </c>
      <c r="B184" s="68">
        <v>0</v>
      </c>
      <c r="C184" s="68">
        <v>0</v>
      </c>
      <c r="D184" s="68">
        <v>0</v>
      </c>
      <c r="E184" s="68">
        <v>0</v>
      </c>
      <c r="F184" s="106">
        <f t="shared" si="9"/>
        <v>0</v>
      </c>
      <c r="G184" s="68">
        <v>0</v>
      </c>
      <c r="H184" s="68">
        <v>0</v>
      </c>
      <c r="I184" s="68">
        <v>6938900</v>
      </c>
      <c r="J184" s="68">
        <f t="shared" si="8"/>
        <v>6938900</v>
      </c>
      <c r="K184" s="106">
        <f t="shared" si="10"/>
        <v>2.7196209857357606E-4</v>
      </c>
    </row>
    <row r="185" spans="1:11" ht="23.1" customHeight="1">
      <c r="A185" s="64" t="s">
        <v>422</v>
      </c>
      <c r="B185" s="68">
        <v>0</v>
      </c>
      <c r="C185" s="68">
        <v>0</v>
      </c>
      <c r="D185" s="68">
        <v>0</v>
      </c>
      <c r="E185" s="68">
        <v>0</v>
      </c>
      <c r="F185" s="106">
        <f t="shared" si="9"/>
        <v>0</v>
      </c>
      <c r="G185" s="68">
        <v>0</v>
      </c>
      <c r="H185" s="68">
        <v>0</v>
      </c>
      <c r="I185" s="68">
        <v>5582049766</v>
      </c>
      <c r="J185" s="68">
        <f t="shared" si="8"/>
        <v>5582049766</v>
      </c>
      <c r="K185" s="106">
        <f t="shared" si="10"/>
        <v>0.21878193499020004</v>
      </c>
    </row>
    <row r="186" spans="1:11" ht="23.1" customHeight="1">
      <c r="A186" s="64" t="s">
        <v>423</v>
      </c>
      <c r="B186" s="68">
        <v>0</v>
      </c>
      <c r="C186" s="68">
        <v>0</v>
      </c>
      <c r="D186" s="68">
        <v>0</v>
      </c>
      <c r="E186" s="68">
        <v>0</v>
      </c>
      <c r="F186" s="106">
        <f t="shared" si="9"/>
        <v>0</v>
      </c>
      <c r="G186" s="68">
        <v>0</v>
      </c>
      <c r="H186" s="68">
        <v>0</v>
      </c>
      <c r="I186" s="68">
        <v>22306</v>
      </c>
      <c r="J186" s="68">
        <f t="shared" si="8"/>
        <v>22306</v>
      </c>
      <c r="K186" s="106">
        <f t="shared" si="10"/>
        <v>8.7425767351917278E-7</v>
      </c>
    </row>
    <row r="187" spans="1:11" ht="23.1" customHeight="1">
      <c r="A187" s="64" t="s">
        <v>424</v>
      </c>
      <c r="B187" s="68">
        <v>0</v>
      </c>
      <c r="C187" s="68">
        <v>0</v>
      </c>
      <c r="D187" s="68">
        <v>0</v>
      </c>
      <c r="E187" s="68">
        <v>0</v>
      </c>
      <c r="F187" s="106">
        <f t="shared" si="9"/>
        <v>0</v>
      </c>
      <c r="G187" s="68">
        <v>0</v>
      </c>
      <c r="H187" s="68">
        <v>0</v>
      </c>
      <c r="I187" s="68">
        <v>-4916948197</v>
      </c>
      <c r="J187" s="68">
        <f t="shared" si="8"/>
        <v>-4916948197</v>
      </c>
      <c r="K187" s="106">
        <f t="shared" si="10"/>
        <v>-0.19271405413447104</v>
      </c>
    </row>
    <row r="188" spans="1:11" ht="23.1" customHeight="1" thickBot="1">
      <c r="A188" s="63"/>
      <c r="B188" s="170" t="s">
        <v>236</v>
      </c>
      <c r="C188" s="170"/>
      <c r="D188" s="170"/>
      <c r="E188" s="170"/>
      <c r="F188" s="170"/>
      <c r="G188" s="170" t="s">
        <v>237</v>
      </c>
      <c r="H188" s="170"/>
      <c r="I188" s="170"/>
      <c r="J188" s="170"/>
      <c r="K188" s="170"/>
    </row>
    <row r="189" spans="1:11" ht="23.1" customHeight="1">
      <c r="A189" s="167" t="s">
        <v>306</v>
      </c>
      <c r="B189" s="159" t="s">
        <v>307</v>
      </c>
      <c r="C189" s="159" t="s">
        <v>303</v>
      </c>
      <c r="D189" s="159" t="s">
        <v>304</v>
      </c>
      <c r="E189" s="159" t="s">
        <v>55</v>
      </c>
      <c r="F189" s="159"/>
      <c r="G189" s="159" t="s">
        <v>307</v>
      </c>
      <c r="H189" s="159" t="s">
        <v>303</v>
      </c>
      <c r="I189" s="159" t="s">
        <v>304</v>
      </c>
      <c r="J189" s="159" t="s">
        <v>55</v>
      </c>
      <c r="K189" s="163"/>
    </row>
    <row r="190" spans="1:11" ht="23.1" customHeight="1" thickBot="1">
      <c r="A190" s="168"/>
      <c r="B190" s="160"/>
      <c r="C190" s="160"/>
      <c r="D190" s="160"/>
      <c r="E190" s="161"/>
      <c r="F190" s="161"/>
      <c r="G190" s="160"/>
      <c r="H190" s="160"/>
      <c r="I190" s="160"/>
      <c r="J190" s="161"/>
      <c r="K190" s="164"/>
    </row>
    <row r="191" spans="1:11" ht="23.1" customHeight="1" thickBot="1">
      <c r="A191" s="169"/>
      <c r="B191" s="161"/>
      <c r="C191" s="161"/>
      <c r="D191" s="161"/>
      <c r="E191" s="72" t="s">
        <v>154</v>
      </c>
      <c r="F191" s="72" t="s">
        <v>308</v>
      </c>
      <c r="G191" s="161"/>
      <c r="H191" s="161"/>
      <c r="I191" s="161"/>
      <c r="J191" s="72" t="s">
        <v>154</v>
      </c>
      <c r="K191" s="73" t="s">
        <v>308</v>
      </c>
    </row>
    <row r="192" spans="1:11" ht="23.1" customHeight="1">
      <c r="A192" s="64" t="s">
        <v>425</v>
      </c>
      <c r="B192" s="68">
        <v>0</v>
      </c>
      <c r="C192" s="68">
        <v>0</v>
      </c>
      <c r="D192" s="68">
        <v>0</v>
      </c>
      <c r="E192" s="68">
        <v>0</v>
      </c>
      <c r="F192" s="106">
        <f t="shared" si="9"/>
        <v>0</v>
      </c>
      <c r="G192" s="68">
        <v>0</v>
      </c>
      <c r="H192" s="68">
        <v>0</v>
      </c>
      <c r="I192" s="68">
        <v>-11196460461</v>
      </c>
      <c r="J192" s="68">
        <f t="shared" ref="J192:J224" si="11">G192+H192+I192</f>
        <v>-11196460461</v>
      </c>
      <c r="K192" s="106">
        <f t="shared" si="10"/>
        <v>-0.43883221887757839</v>
      </c>
    </row>
    <row r="193" spans="1:11" ht="23.1" customHeight="1">
      <c r="A193" s="64" t="s">
        <v>426</v>
      </c>
      <c r="B193" s="68">
        <v>0</v>
      </c>
      <c r="C193" s="68">
        <v>0</v>
      </c>
      <c r="D193" s="68">
        <v>0</v>
      </c>
      <c r="E193" s="68">
        <v>0</v>
      </c>
      <c r="F193" s="106">
        <f t="shared" si="9"/>
        <v>0</v>
      </c>
      <c r="G193" s="68">
        <v>0</v>
      </c>
      <c r="H193" s="68">
        <v>0</v>
      </c>
      <c r="I193" s="68">
        <v>-1049931</v>
      </c>
      <c r="J193" s="68">
        <f t="shared" si="11"/>
        <v>-1049931</v>
      </c>
      <c r="K193" s="106">
        <f t="shared" si="10"/>
        <v>-4.1150821905122321E-5</v>
      </c>
    </row>
    <row r="194" spans="1:11" ht="23.1" customHeight="1">
      <c r="A194" s="64" t="s">
        <v>427</v>
      </c>
      <c r="B194" s="68">
        <v>0</v>
      </c>
      <c r="C194" s="68">
        <v>0</v>
      </c>
      <c r="D194" s="68">
        <v>0</v>
      </c>
      <c r="E194" s="68">
        <v>0</v>
      </c>
      <c r="F194" s="106">
        <f t="shared" si="9"/>
        <v>0</v>
      </c>
      <c r="G194" s="68">
        <v>0</v>
      </c>
      <c r="H194" s="68">
        <v>0</v>
      </c>
      <c r="I194" s="68">
        <v>3139459979</v>
      </c>
      <c r="J194" s="68">
        <f t="shared" si="11"/>
        <v>3139459979</v>
      </c>
      <c r="K194" s="106">
        <f t="shared" si="10"/>
        <v>0.12304747499986958</v>
      </c>
    </row>
    <row r="195" spans="1:11" ht="23.1" customHeight="1">
      <c r="A195" s="64" t="s">
        <v>428</v>
      </c>
      <c r="B195" s="68">
        <v>0</v>
      </c>
      <c r="C195" s="68">
        <v>0</v>
      </c>
      <c r="D195" s="68">
        <v>0</v>
      </c>
      <c r="E195" s="68">
        <v>0</v>
      </c>
      <c r="F195" s="106">
        <f t="shared" si="9"/>
        <v>0</v>
      </c>
      <c r="G195" s="68">
        <v>0</v>
      </c>
      <c r="H195" s="68">
        <v>0</v>
      </c>
      <c r="I195" s="68">
        <v>-2111633485</v>
      </c>
      <c r="J195" s="68">
        <f t="shared" si="11"/>
        <v>-2111633485</v>
      </c>
      <c r="K195" s="106">
        <f t="shared" si="10"/>
        <v>-8.2763013445767183E-2</v>
      </c>
    </row>
    <row r="196" spans="1:11" ht="23.1" customHeight="1">
      <c r="A196" s="64" t="s">
        <v>429</v>
      </c>
      <c r="B196" s="68">
        <v>0</v>
      </c>
      <c r="C196" s="68">
        <v>0</v>
      </c>
      <c r="D196" s="68">
        <v>0</v>
      </c>
      <c r="E196" s="68">
        <v>0</v>
      </c>
      <c r="F196" s="106">
        <f t="shared" si="9"/>
        <v>0</v>
      </c>
      <c r="G196" s="68">
        <v>0</v>
      </c>
      <c r="H196" s="68">
        <v>0</v>
      </c>
      <c r="I196" s="68">
        <v>1541167473</v>
      </c>
      <c r="J196" s="68">
        <f t="shared" si="11"/>
        <v>1541167473</v>
      </c>
      <c r="K196" s="106">
        <f t="shared" si="10"/>
        <v>6.0404262953842124E-2</v>
      </c>
    </row>
    <row r="197" spans="1:11" ht="23.1" customHeight="1">
      <c r="A197" s="64" t="s">
        <v>430</v>
      </c>
      <c r="B197" s="68">
        <v>0</v>
      </c>
      <c r="C197" s="68">
        <v>0</v>
      </c>
      <c r="D197" s="68">
        <v>0</v>
      </c>
      <c r="E197" s="68">
        <v>0</v>
      </c>
      <c r="F197" s="106">
        <f t="shared" si="9"/>
        <v>0</v>
      </c>
      <c r="G197" s="68">
        <v>0</v>
      </c>
      <c r="H197" s="68">
        <v>0</v>
      </c>
      <c r="I197" s="68">
        <v>-1427709951</v>
      </c>
      <c r="J197" s="68">
        <f t="shared" si="11"/>
        <v>-1427709951</v>
      </c>
      <c r="K197" s="106">
        <f t="shared" si="10"/>
        <v>-5.595742760788272E-2</v>
      </c>
    </row>
    <row r="198" spans="1:11" ht="23.1" customHeight="1">
      <c r="A198" s="64" t="s">
        <v>431</v>
      </c>
      <c r="B198" s="68">
        <v>0</v>
      </c>
      <c r="C198" s="68">
        <v>0</v>
      </c>
      <c r="D198" s="68">
        <v>0</v>
      </c>
      <c r="E198" s="68">
        <v>0</v>
      </c>
      <c r="F198" s="106">
        <f t="shared" si="9"/>
        <v>0</v>
      </c>
      <c r="G198" s="68">
        <v>0</v>
      </c>
      <c r="H198" s="68">
        <v>0</v>
      </c>
      <c r="I198" s="68">
        <v>12546395241</v>
      </c>
      <c r="J198" s="68">
        <f t="shared" si="11"/>
        <v>12546395241</v>
      </c>
      <c r="K198" s="106">
        <f t="shared" si="10"/>
        <v>0.4917413393010257</v>
      </c>
    </row>
    <row r="199" spans="1:11" ht="23.1" customHeight="1">
      <c r="A199" s="64" t="s">
        <v>432</v>
      </c>
      <c r="B199" s="68">
        <v>0</v>
      </c>
      <c r="C199" s="68">
        <v>0</v>
      </c>
      <c r="D199" s="68">
        <v>0</v>
      </c>
      <c r="E199" s="68">
        <v>0</v>
      </c>
      <c r="F199" s="106">
        <f t="shared" si="9"/>
        <v>0</v>
      </c>
      <c r="G199" s="68">
        <v>0</v>
      </c>
      <c r="H199" s="68">
        <v>0</v>
      </c>
      <c r="I199" s="68">
        <v>-5357741549</v>
      </c>
      <c r="J199" s="68">
        <f t="shared" si="11"/>
        <v>-5357741549</v>
      </c>
      <c r="K199" s="106">
        <f t="shared" si="10"/>
        <v>-0.20999043584442523</v>
      </c>
    </row>
    <row r="200" spans="1:11" ht="23.1" customHeight="1">
      <c r="A200" s="64" t="s">
        <v>433</v>
      </c>
      <c r="B200" s="68">
        <v>0</v>
      </c>
      <c r="C200" s="68">
        <v>424424000</v>
      </c>
      <c r="D200" s="68">
        <v>-168477151</v>
      </c>
      <c r="E200" s="68">
        <v>252273949</v>
      </c>
      <c r="F200" s="106">
        <f t="shared" si="9"/>
        <v>9.8875834189112548E-3</v>
      </c>
      <c r="G200" s="68">
        <v>0</v>
      </c>
      <c r="H200" s="68">
        <v>0</v>
      </c>
      <c r="I200" s="68">
        <v>-168477151</v>
      </c>
      <c r="J200" s="68">
        <f t="shared" si="11"/>
        <v>-168477151</v>
      </c>
      <c r="K200" s="106">
        <f t="shared" si="10"/>
        <v>-6.6032655821033964E-3</v>
      </c>
    </row>
    <row r="201" spans="1:11" ht="23.1" customHeight="1">
      <c r="A201" s="64" t="s">
        <v>434</v>
      </c>
      <c r="B201" s="68">
        <v>0</v>
      </c>
      <c r="C201" s="68">
        <v>1798385000</v>
      </c>
      <c r="D201" s="68">
        <v>-704173707</v>
      </c>
      <c r="E201" s="68">
        <v>1077167343</v>
      </c>
      <c r="F201" s="106">
        <f t="shared" si="9"/>
        <v>4.2218318626468604E-2</v>
      </c>
      <c r="G201" s="68">
        <v>0</v>
      </c>
      <c r="H201" s="68">
        <v>0</v>
      </c>
      <c r="I201" s="68">
        <v>-704173707</v>
      </c>
      <c r="J201" s="68">
        <f t="shared" si="11"/>
        <v>-704173707</v>
      </c>
      <c r="K201" s="106">
        <f t="shared" si="10"/>
        <v>-2.7599267768097891E-2</v>
      </c>
    </row>
    <row r="202" spans="1:11" ht="23.1" customHeight="1">
      <c r="A202" s="64" t="s">
        <v>435</v>
      </c>
      <c r="B202" s="68">
        <v>0</v>
      </c>
      <c r="C202" s="68">
        <v>951707000</v>
      </c>
      <c r="D202" s="68">
        <v>-383485536</v>
      </c>
      <c r="E202" s="68">
        <v>558618464</v>
      </c>
      <c r="F202" s="106">
        <f t="shared" si="9"/>
        <v>2.1894399655764982E-2</v>
      </c>
      <c r="G202" s="68">
        <v>0</v>
      </c>
      <c r="H202" s="68">
        <v>0</v>
      </c>
      <c r="I202" s="68">
        <v>-383485536</v>
      </c>
      <c r="J202" s="68">
        <f t="shared" si="11"/>
        <v>-383485536</v>
      </c>
      <c r="K202" s="106">
        <f t="shared" si="10"/>
        <v>-1.5030268651107905E-2</v>
      </c>
    </row>
    <row r="203" spans="1:11" ht="23.1" customHeight="1">
      <c r="A203" s="64" t="s">
        <v>436</v>
      </c>
      <c r="B203" s="68">
        <v>0</v>
      </c>
      <c r="C203" s="68">
        <v>5940934885</v>
      </c>
      <c r="D203" s="68">
        <v>-2082588309</v>
      </c>
      <c r="E203" s="68">
        <v>3785686076</v>
      </c>
      <c r="F203" s="106">
        <f t="shared" si="9"/>
        <v>0.14837555372893776</v>
      </c>
      <c r="G203" s="68">
        <v>0</v>
      </c>
      <c r="H203" s="68">
        <v>0</v>
      </c>
      <c r="I203" s="68">
        <v>-3100927874</v>
      </c>
      <c r="J203" s="68">
        <f t="shared" si="11"/>
        <v>-3100927874</v>
      </c>
      <c r="K203" s="106">
        <f t="shared" si="10"/>
        <v>-0.12153725405155537</v>
      </c>
    </row>
    <row r="204" spans="1:11" ht="23.1" customHeight="1">
      <c r="A204" s="64" t="s">
        <v>437</v>
      </c>
      <c r="B204" s="68">
        <v>0</v>
      </c>
      <c r="C204" s="68">
        <v>4319258368</v>
      </c>
      <c r="D204" s="68">
        <v>15632628024</v>
      </c>
      <c r="E204" s="68">
        <v>20285353413</v>
      </c>
      <c r="F204" s="106">
        <f t="shared" si="9"/>
        <v>0.79506078550002635</v>
      </c>
      <c r="G204" s="68">
        <v>0</v>
      </c>
      <c r="H204" s="68">
        <v>0</v>
      </c>
      <c r="I204" s="68">
        <v>15632628024</v>
      </c>
      <c r="J204" s="68">
        <f t="shared" si="11"/>
        <v>15632628024</v>
      </c>
      <c r="K204" s="106">
        <f t="shared" si="10"/>
        <v>0.61270263638719902</v>
      </c>
    </row>
    <row r="205" spans="1:11" ht="23.1" customHeight="1">
      <c r="A205" s="64" t="s">
        <v>438</v>
      </c>
      <c r="B205" s="68">
        <v>0</v>
      </c>
      <c r="C205" s="68">
        <v>6088214572</v>
      </c>
      <c r="D205" s="68">
        <v>-27552971</v>
      </c>
      <c r="E205" s="68">
        <v>5927457101</v>
      </c>
      <c r="F205" s="106">
        <f t="shared" si="9"/>
        <v>0.23231977293127229</v>
      </c>
      <c r="G205" s="68">
        <v>0</v>
      </c>
      <c r="H205" s="68">
        <v>0</v>
      </c>
      <c r="I205" s="68">
        <v>-2012891439</v>
      </c>
      <c r="J205" s="68">
        <f t="shared" si="11"/>
        <v>-2012891439</v>
      </c>
      <c r="K205" s="106">
        <f t="shared" si="10"/>
        <v>-7.8892934031507211E-2</v>
      </c>
    </row>
    <row r="206" spans="1:11" ht="23.1" customHeight="1">
      <c r="A206" s="64" t="s">
        <v>439</v>
      </c>
      <c r="B206" s="68">
        <v>0</v>
      </c>
      <c r="C206" s="68">
        <v>32298032163</v>
      </c>
      <c r="D206" s="68">
        <v>6064066733</v>
      </c>
      <c r="E206" s="68">
        <v>39009250977</v>
      </c>
      <c r="F206" s="106">
        <f t="shared" si="9"/>
        <v>1.5289221287939359</v>
      </c>
      <c r="G206" s="68">
        <v>0</v>
      </c>
      <c r="H206" s="68">
        <v>0</v>
      </c>
      <c r="I206" s="68">
        <v>6064066733</v>
      </c>
      <c r="J206" s="68">
        <f t="shared" si="11"/>
        <v>6064066733</v>
      </c>
      <c r="K206" s="106">
        <f t="shared" si="10"/>
        <v>0.23767402824610376</v>
      </c>
    </row>
    <row r="207" spans="1:11" ht="23.1" customHeight="1">
      <c r="A207" s="64" t="s">
        <v>440</v>
      </c>
      <c r="B207" s="68">
        <v>0</v>
      </c>
      <c r="C207" s="68">
        <v>17324164514</v>
      </c>
      <c r="D207" s="68">
        <v>43664919912</v>
      </c>
      <c r="E207" s="68">
        <v>60689648065</v>
      </c>
      <c r="F207" s="106">
        <f t="shared" si="9"/>
        <v>2.3786600252848675</v>
      </c>
      <c r="G207" s="68">
        <v>0</v>
      </c>
      <c r="H207" s="68">
        <v>0</v>
      </c>
      <c r="I207" s="68">
        <v>43664919912</v>
      </c>
      <c r="J207" s="68">
        <f t="shared" si="11"/>
        <v>43664919912</v>
      </c>
      <c r="K207" s="106">
        <f t="shared" si="10"/>
        <v>1.7113956467616838</v>
      </c>
    </row>
    <row r="208" spans="1:11" ht="23.1" customHeight="1">
      <c r="A208" s="64" t="s">
        <v>441</v>
      </c>
      <c r="B208" s="68">
        <v>0</v>
      </c>
      <c r="C208" s="68">
        <v>-3043191272</v>
      </c>
      <c r="D208" s="68">
        <v>12122374916</v>
      </c>
      <c r="E208" s="68">
        <v>8835225644</v>
      </c>
      <c r="F208" s="106">
        <f t="shared" si="9"/>
        <v>0.34628637212141911</v>
      </c>
      <c r="G208" s="68">
        <v>0</v>
      </c>
      <c r="H208" s="68">
        <v>0</v>
      </c>
      <c r="I208" s="68">
        <v>12333281032</v>
      </c>
      <c r="J208" s="68">
        <f t="shared" si="11"/>
        <v>12333281032</v>
      </c>
      <c r="K208" s="106">
        <f t="shared" si="10"/>
        <v>0.48338857625277776</v>
      </c>
    </row>
    <row r="209" spans="1:11" ht="23.1" customHeight="1">
      <c r="A209" s="64" t="s">
        <v>442</v>
      </c>
      <c r="B209" s="68">
        <v>0</v>
      </c>
      <c r="C209" s="68">
        <v>-2836198000</v>
      </c>
      <c r="D209" s="68">
        <v>3299131176</v>
      </c>
      <c r="E209" s="68">
        <v>462933176</v>
      </c>
      <c r="F209" s="106">
        <f t="shared" si="9"/>
        <v>1.8144126308822815E-2</v>
      </c>
      <c r="G209" s="68">
        <v>0</v>
      </c>
      <c r="H209" s="68">
        <v>0</v>
      </c>
      <c r="I209" s="68">
        <v>3299131176</v>
      </c>
      <c r="J209" s="68">
        <f t="shared" si="11"/>
        <v>3299131176</v>
      </c>
      <c r="K209" s="106">
        <f t="shared" si="10"/>
        <v>0.12930560147782355</v>
      </c>
    </row>
    <row r="210" spans="1:11" ht="23.1" customHeight="1">
      <c r="A210" s="64" t="s">
        <v>443</v>
      </c>
      <c r="B210" s="68">
        <v>0</v>
      </c>
      <c r="C210" s="68">
        <v>-35236038</v>
      </c>
      <c r="D210" s="68">
        <v>35657931</v>
      </c>
      <c r="E210" s="68">
        <v>421893</v>
      </c>
      <c r="F210" s="106">
        <f t="shared" si="9"/>
        <v>1.6535604440689693E-5</v>
      </c>
      <c r="G210" s="68">
        <v>0</v>
      </c>
      <c r="H210" s="68">
        <v>0</v>
      </c>
      <c r="I210" s="68">
        <v>1519602763</v>
      </c>
      <c r="J210" s="68">
        <f t="shared" si="11"/>
        <v>1519602763</v>
      </c>
      <c r="K210" s="106">
        <f t="shared" si="10"/>
        <v>5.955905927793808E-2</v>
      </c>
    </row>
    <row r="211" spans="1:11" ht="23.1" customHeight="1">
      <c r="A211" s="64" t="s">
        <v>444</v>
      </c>
      <c r="B211" s="68">
        <v>0</v>
      </c>
      <c r="C211" s="68">
        <v>0</v>
      </c>
      <c r="D211" s="68">
        <v>0</v>
      </c>
      <c r="E211" s="68">
        <v>0</v>
      </c>
      <c r="F211" s="106">
        <f t="shared" si="9"/>
        <v>0</v>
      </c>
      <c r="G211" s="68">
        <v>0</v>
      </c>
      <c r="H211" s="68">
        <v>0</v>
      </c>
      <c r="I211" s="68">
        <v>2383977264</v>
      </c>
      <c r="J211" s="68">
        <f t="shared" si="11"/>
        <v>2383977264</v>
      </c>
      <c r="K211" s="106">
        <f t="shared" si="10"/>
        <v>9.3437210461187234E-2</v>
      </c>
    </row>
    <row r="212" spans="1:11" ht="23.1" customHeight="1">
      <c r="A212" s="64" t="s">
        <v>445</v>
      </c>
      <c r="B212" s="68">
        <v>0</v>
      </c>
      <c r="C212" s="68">
        <v>83349000</v>
      </c>
      <c r="D212" s="68">
        <v>-1844017</v>
      </c>
      <c r="E212" s="68">
        <v>80264733</v>
      </c>
      <c r="F212" s="106">
        <f t="shared" si="9"/>
        <v>3.1458826655705891E-3</v>
      </c>
      <c r="G212" s="68">
        <v>0</v>
      </c>
      <c r="H212" s="68">
        <v>0</v>
      </c>
      <c r="I212" s="68">
        <v>-1844017</v>
      </c>
      <c r="J212" s="68">
        <f t="shared" si="11"/>
        <v>-1844017</v>
      </c>
      <c r="K212" s="106">
        <f t="shared" si="10"/>
        <v>-7.2274097209262266E-5</v>
      </c>
    </row>
    <row r="213" spans="1:11" ht="23.1" customHeight="1">
      <c r="A213" s="64" t="s">
        <v>446</v>
      </c>
      <c r="B213" s="68">
        <v>0</v>
      </c>
      <c r="C213" s="68">
        <v>3355239000</v>
      </c>
      <c r="D213" s="68">
        <v>-3250286860</v>
      </c>
      <c r="E213" s="68">
        <v>104952140</v>
      </c>
      <c r="F213" s="106">
        <f t="shared" si="9"/>
        <v>4.1134768110489776E-3</v>
      </c>
      <c r="G213" s="68">
        <v>0</v>
      </c>
      <c r="H213" s="68">
        <v>0</v>
      </c>
      <c r="I213" s="68">
        <v>-3250286860</v>
      </c>
      <c r="J213" s="68">
        <f t="shared" si="11"/>
        <v>-3250286860</v>
      </c>
      <c r="K213" s="106">
        <f t="shared" si="10"/>
        <v>-0.12739120543770899</v>
      </c>
    </row>
    <row r="214" spans="1:11" ht="23.1" customHeight="1">
      <c r="A214" s="64" t="s">
        <v>447</v>
      </c>
      <c r="B214" s="68">
        <v>0</v>
      </c>
      <c r="C214" s="68">
        <v>1752918000</v>
      </c>
      <c r="D214" s="68">
        <v>-2094057271</v>
      </c>
      <c r="E214" s="68">
        <v>-341140321</v>
      </c>
      <c r="F214" s="106">
        <f t="shared" si="9"/>
        <v>-1.3370597300324747E-2</v>
      </c>
      <c r="G214" s="68">
        <v>0</v>
      </c>
      <c r="H214" s="68">
        <v>0</v>
      </c>
      <c r="I214" s="68">
        <v>-2094057271</v>
      </c>
      <c r="J214" s="68">
        <f t="shared" si="11"/>
        <v>-2094057271</v>
      </c>
      <c r="K214" s="106">
        <f t="shared" si="10"/>
        <v>-8.207413422219885E-2</v>
      </c>
    </row>
    <row r="215" spans="1:11" ht="23.1" customHeight="1">
      <c r="A215" s="64" t="s">
        <v>448</v>
      </c>
      <c r="B215" s="68">
        <v>0</v>
      </c>
      <c r="C215" s="68">
        <v>888736000</v>
      </c>
      <c r="D215" s="68">
        <v>-885855078</v>
      </c>
      <c r="E215" s="68">
        <v>2880922</v>
      </c>
      <c r="F215" s="106">
        <f t="shared" si="9"/>
        <v>1.1291438022550893E-4</v>
      </c>
      <c r="G215" s="68">
        <v>0</v>
      </c>
      <c r="H215" s="68">
        <v>0</v>
      </c>
      <c r="I215" s="68">
        <v>-885855078</v>
      </c>
      <c r="J215" s="68">
        <f t="shared" si="11"/>
        <v>-885855078</v>
      </c>
      <c r="K215" s="106">
        <f t="shared" si="10"/>
        <v>-3.4720057364270834E-2</v>
      </c>
    </row>
    <row r="216" spans="1:11" ht="23.1" customHeight="1">
      <c r="A216" s="64" t="s">
        <v>449</v>
      </c>
      <c r="B216" s="68">
        <v>0</v>
      </c>
      <c r="C216" s="68">
        <v>-306400000</v>
      </c>
      <c r="D216" s="68">
        <v>353064770</v>
      </c>
      <c r="E216" s="68">
        <v>46664770</v>
      </c>
      <c r="F216" s="106">
        <f t="shared" si="9"/>
        <v>1.8289712747918624E-3</v>
      </c>
      <c r="G216" s="68">
        <v>0</v>
      </c>
      <c r="H216" s="68">
        <v>0</v>
      </c>
      <c r="I216" s="68">
        <v>353064770</v>
      </c>
      <c r="J216" s="68">
        <f t="shared" si="11"/>
        <v>353064770</v>
      </c>
      <c r="K216" s="106">
        <f t="shared" si="10"/>
        <v>1.3837962181555715E-2</v>
      </c>
    </row>
    <row r="217" spans="1:11" ht="23.1" customHeight="1">
      <c r="A217" s="64" t="s">
        <v>450</v>
      </c>
      <c r="B217" s="68">
        <v>0</v>
      </c>
      <c r="C217" s="68">
        <v>-11503582000</v>
      </c>
      <c r="D217" s="68">
        <v>14910491572</v>
      </c>
      <c r="E217" s="68">
        <v>3406904847</v>
      </c>
      <c r="F217" s="106">
        <f t="shared" si="9"/>
        <v>0.13352966490807017</v>
      </c>
      <c r="G217" s="68">
        <v>0</v>
      </c>
      <c r="H217" s="68">
        <v>0</v>
      </c>
      <c r="I217" s="68">
        <v>14910491572</v>
      </c>
      <c r="J217" s="68">
        <f t="shared" si="11"/>
        <v>14910491572</v>
      </c>
      <c r="K217" s="106">
        <f t="shared" si="10"/>
        <v>0.58439933976346958</v>
      </c>
    </row>
    <row r="218" spans="1:11" ht="23.1" customHeight="1">
      <c r="A218" s="64" t="s">
        <v>451</v>
      </c>
      <c r="B218" s="68">
        <v>0</v>
      </c>
      <c r="C218" s="68">
        <v>-6795366000</v>
      </c>
      <c r="D218" s="68">
        <v>7851303164</v>
      </c>
      <c r="E218" s="68">
        <v>1055937164</v>
      </c>
      <c r="F218" s="106">
        <f t="shared" si="9"/>
        <v>4.1386226503231108E-2</v>
      </c>
      <c r="G218" s="68">
        <v>0</v>
      </c>
      <c r="H218" s="68">
        <v>0</v>
      </c>
      <c r="I218" s="68">
        <v>7851303164</v>
      </c>
      <c r="J218" s="68">
        <f t="shared" si="11"/>
        <v>7851303164</v>
      </c>
      <c r="K218" s="106">
        <f t="shared" si="10"/>
        <v>0.30772267722820584</v>
      </c>
    </row>
    <row r="219" spans="1:11" ht="23.1" customHeight="1">
      <c r="A219" s="64" t="s">
        <v>452</v>
      </c>
      <c r="B219" s="68">
        <v>0</v>
      </c>
      <c r="C219" s="68">
        <v>-3789711000</v>
      </c>
      <c r="D219" s="68">
        <v>3972207382</v>
      </c>
      <c r="E219" s="68">
        <v>182496382</v>
      </c>
      <c r="F219" s="106">
        <f t="shared" si="9"/>
        <v>7.1527330024650868E-3</v>
      </c>
      <c r="G219" s="68">
        <v>0</v>
      </c>
      <c r="H219" s="68">
        <v>0</v>
      </c>
      <c r="I219" s="68">
        <v>3972207382</v>
      </c>
      <c r="J219" s="68">
        <f t="shared" si="11"/>
        <v>3972207382</v>
      </c>
      <c r="K219" s="106">
        <f t="shared" si="10"/>
        <v>0.15568603893674365</v>
      </c>
    </row>
    <row r="220" spans="1:11" ht="23.1" customHeight="1">
      <c r="A220" s="64" t="s">
        <v>453</v>
      </c>
      <c r="B220" s="68">
        <v>0</v>
      </c>
      <c r="C220" s="68">
        <v>-970433000</v>
      </c>
      <c r="D220" s="68">
        <v>1005882758</v>
      </c>
      <c r="E220" s="68">
        <v>35449758</v>
      </c>
      <c r="F220" s="106">
        <f t="shared" si="9"/>
        <v>1.3894119499640312E-3</v>
      </c>
      <c r="G220" s="68">
        <v>0</v>
      </c>
      <c r="H220" s="68">
        <v>0</v>
      </c>
      <c r="I220" s="68">
        <v>1005882758</v>
      </c>
      <c r="J220" s="68">
        <f t="shared" si="11"/>
        <v>1005882758</v>
      </c>
      <c r="K220" s="106">
        <f t="shared" si="10"/>
        <v>3.9424402395863402E-2</v>
      </c>
    </row>
    <row r="221" spans="1:11" ht="23.1" customHeight="1">
      <c r="A221" s="64" t="s">
        <v>454</v>
      </c>
      <c r="B221" s="68">
        <v>0</v>
      </c>
      <c r="C221" s="68">
        <v>0</v>
      </c>
      <c r="D221" s="68">
        <v>0</v>
      </c>
      <c r="E221" s="68">
        <v>0</v>
      </c>
      <c r="F221" s="106">
        <f t="shared" si="9"/>
        <v>0</v>
      </c>
      <c r="G221" s="68">
        <v>0</v>
      </c>
      <c r="H221" s="68">
        <v>0</v>
      </c>
      <c r="I221" s="68">
        <v>119811389</v>
      </c>
      <c r="J221" s="68">
        <f t="shared" si="11"/>
        <v>119811389</v>
      </c>
      <c r="K221" s="106">
        <f t="shared" si="10"/>
        <v>4.6958677579234552E-3</v>
      </c>
    </row>
    <row r="222" spans="1:11" ht="23.1" customHeight="1">
      <c r="A222" s="64" t="s">
        <v>455</v>
      </c>
      <c r="B222" s="68">
        <v>0</v>
      </c>
      <c r="C222" s="68">
        <v>0</v>
      </c>
      <c r="D222" s="68">
        <v>0</v>
      </c>
      <c r="E222" s="68">
        <v>0</v>
      </c>
      <c r="F222" s="106">
        <f t="shared" si="9"/>
        <v>0</v>
      </c>
      <c r="G222" s="68">
        <v>0</v>
      </c>
      <c r="H222" s="68">
        <v>0</v>
      </c>
      <c r="I222" s="68">
        <v>-40827688</v>
      </c>
      <c r="J222" s="68">
        <f t="shared" si="11"/>
        <v>-40827688</v>
      </c>
      <c r="K222" s="106">
        <f t="shared" si="10"/>
        <v>-1.6001936486168134E-3</v>
      </c>
    </row>
    <row r="223" spans="1:11" ht="23.1" customHeight="1">
      <c r="A223" s="64" t="s">
        <v>456</v>
      </c>
      <c r="B223" s="68">
        <v>0</v>
      </c>
      <c r="C223" s="68">
        <v>0</v>
      </c>
      <c r="D223" s="68">
        <v>0</v>
      </c>
      <c r="E223" s="68">
        <v>0</v>
      </c>
      <c r="F223" s="106">
        <f t="shared" si="9"/>
        <v>0</v>
      </c>
      <c r="G223" s="68">
        <v>0</v>
      </c>
      <c r="H223" s="68">
        <v>0</v>
      </c>
      <c r="I223" s="68">
        <v>-17597674</v>
      </c>
      <c r="J223" s="68">
        <f t="shared" si="11"/>
        <v>-17597674</v>
      </c>
      <c r="K223" s="106">
        <f t="shared" si="10"/>
        <v>-6.8972032325781559E-4</v>
      </c>
    </row>
    <row r="224" spans="1:11" ht="23.1" customHeight="1">
      <c r="A224" s="64" t="s">
        <v>457</v>
      </c>
      <c r="B224" s="68">
        <v>0</v>
      </c>
      <c r="C224" s="68">
        <v>0</v>
      </c>
      <c r="D224" s="68">
        <v>0</v>
      </c>
      <c r="E224" s="68">
        <v>0</v>
      </c>
      <c r="F224" s="106">
        <f t="shared" ref="F224:F295" si="12">(E224/$M$12)*100</f>
        <v>0</v>
      </c>
      <c r="G224" s="68">
        <v>0</v>
      </c>
      <c r="H224" s="68">
        <v>0</v>
      </c>
      <c r="I224" s="68">
        <v>-1628339830</v>
      </c>
      <c r="J224" s="68">
        <f t="shared" si="11"/>
        <v>-1628339830</v>
      </c>
      <c r="K224" s="106">
        <f t="shared" ref="K224:K295" si="13">(J224/$M$12)*100</f>
        <v>-6.3820881891616846E-2</v>
      </c>
    </row>
    <row r="225" spans="1:11" ht="23.1" customHeight="1" thickBot="1">
      <c r="A225" s="63"/>
      <c r="B225" s="170" t="s">
        <v>236</v>
      </c>
      <c r="C225" s="170"/>
      <c r="D225" s="170"/>
      <c r="E225" s="170"/>
      <c r="F225" s="170"/>
      <c r="G225" s="170" t="s">
        <v>237</v>
      </c>
      <c r="H225" s="170"/>
      <c r="I225" s="170"/>
      <c r="J225" s="170"/>
      <c r="K225" s="170"/>
    </row>
    <row r="226" spans="1:11" ht="23.1" customHeight="1">
      <c r="A226" s="167" t="s">
        <v>306</v>
      </c>
      <c r="B226" s="159" t="s">
        <v>307</v>
      </c>
      <c r="C226" s="159" t="s">
        <v>303</v>
      </c>
      <c r="D226" s="159" t="s">
        <v>304</v>
      </c>
      <c r="E226" s="159" t="s">
        <v>55</v>
      </c>
      <c r="F226" s="159"/>
      <c r="G226" s="159" t="s">
        <v>307</v>
      </c>
      <c r="H226" s="159" t="s">
        <v>303</v>
      </c>
      <c r="I226" s="159" t="s">
        <v>304</v>
      </c>
      <c r="J226" s="159" t="s">
        <v>55</v>
      </c>
      <c r="K226" s="163"/>
    </row>
    <row r="227" spans="1:11" ht="23.1" customHeight="1" thickBot="1">
      <c r="A227" s="168"/>
      <c r="B227" s="160"/>
      <c r="C227" s="160"/>
      <c r="D227" s="160"/>
      <c r="E227" s="161"/>
      <c r="F227" s="161"/>
      <c r="G227" s="160"/>
      <c r="H227" s="160"/>
      <c r="I227" s="160"/>
      <c r="J227" s="161"/>
      <c r="K227" s="164"/>
    </row>
    <row r="228" spans="1:11" ht="23.1" customHeight="1" thickBot="1">
      <c r="A228" s="169"/>
      <c r="B228" s="161"/>
      <c r="C228" s="161"/>
      <c r="D228" s="161"/>
      <c r="E228" s="72" t="s">
        <v>154</v>
      </c>
      <c r="F228" s="72" t="s">
        <v>308</v>
      </c>
      <c r="G228" s="161"/>
      <c r="H228" s="161"/>
      <c r="I228" s="161"/>
      <c r="J228" s="72" t="s">
        <v>154</v>
      </c>
      <c r="K228" s="73" t="s">
        <v>308</v>
      </c>
    </row>
    <row r="229" spans="1:11" ht="23.1" customHeight="1">
      <c r="A229" s="64" t="s">
        <v>458</v>
      </c>
      <c r="B229" s="68">
        <v>0</v>
      </c>
      <c r="C229" s="68">
        <v>0</v>
      </c>
      <c r="D229" s="68">
        <v>0</v>
      </c>
      <c r="E229" s="68">
        <v>0</v>
      </c>
      <c r="F229" s="106">
        <f t="shared" si="12"/>
        <v>0</v>
      </c>
      <c r="G229" s="68">
        <v>0</v>
      </c>
      <c r="H229" s="68">
        <v>0</v>
      </c>
      <c r="I229" s="68">
        <v>-207997054</v>
      </c>
      <c r="J229" s="68">
        <f t="shared" ref="J229:J261" si="14">G229+H229+I229</f>
        <v>-207997054</v>
      </c>
      <c r="K229" s="106">
        <f t="shared" si="13"/>
        <v>-8.1522021218004906E-3</v>
      </c>
    </row>
    <row r="230" spans="1:11" ht="23.1" customHeight="1">
      <c r="A230" s="64" t="s">
        <v>459</v>
      </c>
      <c r="B230" s="68">
        <v>0</v>
      </c>
      <c r="C230" s="68">
        <v>0</v>
      </c>
      <c r="D230" s="68">
        <v>0</v>
      </c>
      <c r="E230" s="68">
        <v>0</v>
      </c>
      <c r="F230" s="106">
        <f t="shared" si="12"/>
        <v>0</v>
      </c>
      <c r="G230" s="68">
        <v>0</v>
      </c>
      <c r="H230" s="68">
        <v>0</v>
      </c>
      <c r="I230" s="68">
        <v>-765162644</v>
      </c>
      <c r="J230" s="68">
        <f t="shared" si="14"/>
        <v>-765162644</v>
      </c>
      <c r="K230" s="106">
        <f t="shared" si="13"/>
        <v>-2.9989658074384425E-2</v>
      </c>
    </row>
    <row r="231" spans="1:11" ht="23.1" customHeight="1">
      <c r="A231" s="64" t="s">
        <v>460</v>
      </c>
      <c r="B231" s="68">
        <v>0</v>
      </c>
      <c r="C231" s="68">
        <v>0</v>
      </c>
      <c r="D231" s="68">
        <v>0</v>
      </c>
      <c r="E231" s="68">
        <v>0</v>
      </c>
      <c r="F231" s="106">
        <f t="shared" si="12"/>
        <v>0</v>
      </c>
      <c r="G231" s="68">
        <v>0</v>
      </c>
      <c r="H231" s="68">
        <v>0</v>
      </c>
      <c r="I231" s="68">
        <v>3312606841</v>
      </c>
      <c r="J231" s="68">
        <f t="shared" si="14"/>
        <v>3312606841</v>
      </c>
      <c r="K231" s="106">
        <f t="shared" si="13"/>
        <v>0.12983376446231309</v>
      </c>
    </row>
    <row r="232" spans="1:11" ht="23.1" customHeight="1">
      <c r="A232" s="64" t="s">
        <v>461</v>
      </c>
      <c r="B232" s="68">
        <v>0</v>
      </c>
      <c r="C232" s="68">
        <v>0</v>
      </c>
      <c r="D232" s="68">
        <v>0</v>
      </c>
      <c r="E232" s="68">
        <v>0</v>
      </c>
      <c r="F232" s="106">
        <f t="shared" si="12"/>
        <v>0</v>
      </c>
      <c r="G232" s="68">
        <v>0</v>
      </c>
      <c r="H232" s="68">
        <v>0</v>
      </c>
      <c r="I232" s="68">
        <v>8761974773</v>
      </c>
      <c r="J232" s="68">
        <f t="shared" si="14"/>
        <v>8761974773</v>
      </c>
      <c r="K232" s="106">
        <f t="shared" si="13"/>
        <v>0.34341538960264772</v>
      </c>
    </row>
    <row r="233" spans="1:11" ht="23.1" customHeight="1">
      <c r="A233" s="64" t="s">
        <v>462</v>
      </c>
      <c r="B233" s="68">
        <v>0</v>
      </c>
      <c r="C233" s="68">
        <v>0</v>
      </c>
      <c r="D233" s="68">
        <v>0</v>
      </c>
      <c r="E233" s="68">
        <v>0</v>
      </c>
      <c r="F233" s="106">
        <f t="shared" si="12"/>
        <v>0</v>
      </c>
      <c r="G233" s="68">
        <v>0</v>
      </c>
      <c r="H233" s="68">
        <v>0</v>
      </c>
      <c r="I233" s="68">
        <v>2467458271</v>
      </c>
      <c r="J233" s="68">
        <f t="shared" si="14"/>
        <v>2467458271</v>
      </c>
      <c r="K233" s="106">
        <f t="shared" si="13"/>
        <v>9.670915123778806E-2</v>
      </c>
    </row>
    <row r="234" spans="1:11" ht="23.1" customHeight="1">
      <c r="A234" s="64" t="s">
        <v>463</v>
      </c>
      <c r="B234" s="68">
        <v>0</v>
      </c>
      <c r="C234" s="68">
        <v>0</v>
      </c>
      <c r="D234" s="68">
        <v>0</v>
      </c>
      <c r="E234" s="68">
        <v>0</v>
      </c>
      <c r="F234" s="106">
        <f t="shared" si="12"/>
        <v>0</v>
      </c>
      <c r="G234" s="68">
        <v>0</v>
      </c>
      <c r="H234" s="68">
        <v>0</v>
      </c>
      <c r="I234" s="68">
        <v>1167616000</v>
      </c>
      <c r="J234" s="68">
        <f t="shared" si="14"/>
        <v>1167616000</v>
      </c>
      <c r="K234" s="106">
        <f t="shared" si="13"/>
        <v>4.5763348324386367E-2</v>
      </c>
    </row>
    <row r="235" spans="1:11" ht="23.1" customHeight="1">
      <c r="A235" s="64" t="s">
        <v>464</v>
      </c>
      <c r="B235" s="68">
        <v>0</v>
      </c>
      <c r="C235" s="68">
        <v>-5997070431</v>
      </c>
      <c r="D235" s="68">
        <v>4478801427</v>
      </c>
      <c r="E235" s="68">
        <v>-1520118458</v>
      </c>
      <c r="F235" s="106">
        <f t="shared" si="12"/>
        <v>-5.9579271342447428E-2</v>
      </c>
      <c r="G235" s="68">
        <v>0</v>
      </c>
      <c r="H235" s="68">
        <v>0</v>
      </c>
      <c r="I235" s="68">
        <v>4480150531</v>
      </c>
      <c r="J235" s="68">
        <f t="shared" si="14"/>
        <v>4480150531</v>
      </c>
      <c r="K235" s="106">
        <f t="shared" si="13"/>
        <v>0.17559427868052299</v>
      </c>
    </row>
    <row r="236" spans="1:11" ht="23.1" customHeight="1">
      <c r="A236" s="64" t="s">
        <v>465</v>
      </c>
      <c r="B236" s="68">
        <v>0</v>
      </c>
      <c r="C236" s="68">
        <v>20309122</v>
      </c>
      <c r="D236" s="68">
        <v>-19257140</v>
      </c>
      <c r="E236" s="68">
        <v>1049730</v>
      </c>
      <c r="F236" s="106">
        <f t="shared" si="12"/>
        <v>4.1142943944377348E-5</v>
      </c>
      <c r="G236" s="68">
        <v>0</v>
      </c>
      <c r="H236" s="68">
        <v>0</v>
      </c>
      <c r="I236" s="68">
        <v>-19257140</v>
      </c>
      <c r="J236" s="68">
        <f t="shared" si="14"/>
        <v>-19257140</v>
      </c>
      <c r="K236" s="106">
        <f t="shared" si="13"/>
        <v>-7.5476115910665304E-4</v>
      </c>
    </row>
    <row r="237" spans="1:11" ht="23.1" customHeight="1">
      <c r="A237" s="64" t="s">
        <v>466</v>
      </c>
      <c r="B237" s="68">
        <v>0</v>
      </c>
      <c r="C237" s="68">
        <v>-28220000</v>
      </c>
      <c r="D237" s="68">
        <v>2114186510</v>
      </c>
      <c r="E237" s="68">
        <v>2085935710</v>
      </c>
      <c r="F237" s="106">
        <f t="shared" si="12"/>
        <v>8.175581910406006E-2</v>
      </c>
      <c r="G237" s="68">
        <v>0</v>
      </c>
      <c r="H237" s="68">
        <v>0</v>
      </c>
      <c r="I237" s="68">
        <v>2114186510</v>
      </c>
      <c r="J237" s="68">
        <f t="shared" si="14"/>
        <v>2114186510</v>
      </c>
      <c r="K237" s="106">
        <f t="shared" si="13"/>
        <v>8.2863076285224574E-2</v>
      </c>
    </row>
    <row r="238" spans="1:11" ht="23.1" customHeight="1">
      <c r="A238" s="64" t="s">
        <v>467</v>
      </c>
      <c r="B238" s="68">
        <v>0</v>
      </c>
      <c r="C238" s="68">
        <v>-266987000</v>
      </c>
      <c r="D238" s="68">
        <v>816875731</v>
      </c>
      <c r="E238" s="68">
        <v>549888731</v>
      </c>
      <c r="F238" s="106">
        <f t="shared" si="12"/>
        <v>2.1552247944878963E-2</v>
      </c>
      <c r="G238" s="68">
        <v>0</v>
      </c>
      <c r="H238" s="68">
        <v>0</v>
      </c>
      <c r="I238" s="68">
        <v>816875731</v>
      </c>
      <c r="J238" s="68">
        <f t="shared" si="14"/>
        <v>816875731</v>
      </c>
      <c r="K238" s="106">
        <f t="shared" si="13"/>
        <v>3.2016492250440849E-2</v>
      </c>
    </row>
    <row r="239" spans="1:11" ht="23.1" customHeight="1">
      <c r="A239" s="64" t="s">
        <v>468</v>
      </c>
      <c r="B239" s="68">
        <v>0</v>
      </c>
      <c r="C239" s="68">
        <v>1173000000</v>
      </c>
      <c r="D239" s="68">
        <v>193197230</v>
      </c>
      <c r="E239" s="68">
        <v>1345324730</v>
      </c>
      <c r="F239" s="106">
        <f t="shared" si="12"/>
        <v>5.2728434886470422E-2</v>
      </c>
      <c r="G239" s="68">
        <v>0</v>
      </c>
      <c r="H239" s="68">
        <v>0</v>
      </c>
      <c r="I239" s="68">
        <v>-6658513512</v>
      </c>
      <c r="J239" s="68">
        <f t="shared" si="14"/>
        <v>-6658513512</v>
      </c>
      <c r="K239" s="106">
        <f t="shared" si="13"/>
        <v>-0.26097267695225929</v>
      </c>
    </row>
    <row r="240" spans="1:11" ht="23.1" customHeight="1">
      <c r="A240" s="64" t="s">
        <v>469</v>
      </c>
      <c r="B240" s="68">
        <v>0</v>
      </c>
      <c r="C240" s="68">
        <v>55650000</v>
      </c>
      <c r="D240" s="68">
        <v>51119864</v>
      </c>
      <c r="E240" s="68">
        <v>105460864</v>
      </c>
      <c r="F240" s="106">
        <f t="shared" si="12"/>
        <v>4.1334156553376614E-3</v>
      </c>
      <c r="G240" s="68">
        <v>0</v>
      </c>
      <c r="H240" s="68">
        <v>0</v>
      </c>
      <c r="I240" s="68">
        <v>51119864</v>
      </c>
      <c r="J240" s="68">
        <f t="shared" si="14"/>
        <v>51119864</v>
      </c>
      <c r="K240" s="106">
        <f t="shared" si="13"/>
        <v>2.0035834919419218E-3</v>
      </c>
    </row>
    <row r="241" spans="1:11" ht="23.1" customHeight="1">
      <c r="A241" s="64" t="s">
        <v>470</v>
      </c>
      <c r="B241" s="68">
        <v>0</v>
      </c>
      <c r="C241" s="68">
        <v>0</v>
      </c>
      <c r="D241" s="68">
        <v>3179996</v>
      </c>
      <c r="E241" s="68">
        <v>3138746</v>
      </c>
      <c r="F241" s="106">
        <f t="shared" si="12"/>
        <v>1.2301949142506989E-4</v>
      </c>
      <c r="G241" s="68">
        <v>0</v>
      </c>
      <c r="H241" s="68">
        <v>0</v>
      </c>
      <c r="I241" s="68">
        <v>3179996</v>
      </c>
      <c r="J241" s="68">
        <f t="shared" si="14"/>
        <v>3179996</v>
      </c>
      <c r="K241" s="106">
        <f t="shared" si="13"/>
        <v>1.246362371003441E-4</v>
      </c>
    </row>
    <row r="242" spans="1:11" ht="23.1" customHeight="1">
      <c r="A242" s="64" t="s">
        <v>471</v>
      </c>
      <c r="B242" s="68">
        <v>0</v>
      </c>
      <c r="C242" s="68">
        <v>8424000</v>
      </c>
      <c r="D242" s="68">
        <v>0</v>
      </c>
      <c r="E242" s="68">
        <v>8424000</v>
      </c>
      <c r="F242" s="106">
        <f t="shared" si="12"/>
        <v>3.3016886226690175E-4</v>
      </c>
      <c r="G242" s="68">
        <v>0</v>
      </c>
      <c r="H242" s="68">
        <v>-152524000</v>
      </c>
      <c r="I242" s="68">
        <v>0</v>
      </c>
      <c r="J242" s="68">
        <f t="shared" si="14"/>
        <v>-152524000</v>
      </c>
      <c r="K242" s="106">
        <f t="shared" si="13"/>
        <v>-5.978000421224706E-3</v>
      </c>
    </row>
    <row r="243" spans="1:11" ht="23.1" customHeight="1">
      <c r="A243" s="64" t="s">
        <v>472</v>
      </c>
      <c r="B243" s="68">
        <v>0</v>
      </c>
      <c r="C243" s="68">
        <v>27500000</v>
      </c>
      <c r="D243" s="68">
        <v>0</v>
      </c>
      <c r="E243" s="68">
        <v>27500000</v>
      </c>
      <c r="F243" s="106">
        <f t="shared" si="12"/>
        <v>1.077830450182787E-3</v>
      </c>
      <c r="G243" s="68">
        <v>0</v>
      </c>
      <c r="H243" s="68">
        <v>-426500000</v>
      </c>
      <c r="I243" s="68">
        <v>0</v>
      </c>
      <c r="J243" s="68">
        <f t="shared" si="14"/>
        <v>-426500000</v>
      </c>
      <c r="K243" s="106">
        <f t="shared" si="13"/>
        <v>-1.6716170436471226E-2</v>
      </c>
    </row>
    <row r="244" spans="1:11" ht="23.1" customHeight="1">
      <c r="A244" s="64" t="s">
        <v>473</v>
      </c>
      <c r="B244" s="68">
        <v>0</v>
      </c>
      <c r="C244" s="68">
        <v>200025000</v>
      </c>
      <c r="D244" s="68">
        <v>0</v>
      </c>
      <c r="E244" s="68">
        <v>200025000</v>
      </c>
      <c r="F244" s="106">
        <f t="shared" si="12"/>
        <v>7.8397467562840734E-3</v>
      </c>
      <c r="G244" s="68">
        <v>0</v>
      </c>
      <c r="H244" s="68">
        <v>-543725000</v>
      </c>
      <c r="I244" s="68">
        <v>0</v>
      </c>
      <c r="J244" s="68">
        <f t="shared" si="14"/>
        <v>-543725000</v>
      </c>
      <c r="K244" s="106">
        <f t="shared" si="13"/>
        <v>-2.1310667691841305E-2</v>
      </c>
    </row>
    <row r="245" spans="1:11" ht="23.1" customHeight="1">
      <c r="A245" s="64" t="s">
        <v>474</v>
      </c>
      <c r="B245" s="68">
        <v>0</v>
      </c>
      <c r="C245" s="68">
        <v>13950000</v>
      </c>
      <c r="D245" s="68">
        <v>0</v>
      </c>
      <c r="E245" s="68">
        <v>13950000</v>
      </c>
      <c r="F245" s="106">
        <f t="shared" si="12"/>
        <v>5.4675399200181378E-4</v>
      </c>
      <c r="G245" s="68">
        <v>0</v>
      </c>
      <c r="H245" s="68">
        <v>-49250000</v>
      </c>
      <c r="I245" s="68">
        <v>0</v>
      </c>
      <c r="J245" s="68">
        <f t="shared" si="14"/>
        <v>-49250000</v>
      </c>
      <c r="K245" s="106">
        <f t="shared" si="13"/>
        <v>-1.9302963516909914E-3</v>
      </c>
    </row>
    <row r="246" spans="1:11" ht="23.1" customHeight="1">
      <c r="A246" s="64" t="s">
        <v>475</v>
      </c>
      <c r="B246" s="68">
        <v>0</v>
      </c>
      <c r="C246" s="68">
        <v>4771250000</v>
      </c>
      <c r="D246" s="68">
        <v>0</v>
      </c>
      <c r="E246" s="68">
        <v>4771250000</v>
      </c>
      <c r="F246" s="106">
        <f t="shared" si="12"/>
        <v>0.18700358310671356</v>
      </c>
      <c r="G246" s="68">
        <v>0</v>
      </c>
      <c r="H246" s="68">
        <v>-13908334000</v>
      </c>
      <c r="I246" s="68">
        <v>0</v>
      </c>
      <c r="J246" s="68">
        <f t="shared" si="14"/>
        <v>-13908334000</v>
      </c>
      <c r="K246" s="106">
        <f t="shared" si="13"/>
        <v>-0.54512094169136593</v>
      </c>
    </row>
    <row r="247" spans="1:11" ht="23.1" customHeight="1">
      <c r="A247" s="64" t="s">
        <v>476</v>
      </c>
      <c r="B247" s="68">
        <v>0</v>
      </c>
      <c r="C247" s="68">
        <v>1985559000</v>
      </c>
      <c r="D247" s="68">
        <v>0</v>
      </c>
      <c r="E247" s="68">
        <v>1985559000</v>
      </c>
      <c r="F247" s="106">
        <f t="shared" si="12"/>
        <v>7.7821670939435802E-2</v>
      </c>
      <c r="G247" s="68">
        <v>0</v>
      </c>
      <c r="H247" s="68">
        <v>-2188536000</v>
      </c>
      <c r="I247" s="68">
        <v>0</v>
      </c>
      <c r="J247" s="68">
        <f t="shared" si="14"/>
        <v>-2188536000</v>
      </c>
      <c r="K247" s="106">
        <f t="shared" si="13"/>
        <v>-8.5777117895317667E-2</v>
      </c>
    </row>
    <row r="248" spans="1:11" ht="23.1" customHeight="1">
      <c r="A248" s="64" t="s">
        <v>477</v>
      </c>
      <c r="B248" s="68">
        <v>0</v>
      </c>
      <c r="C248" s="68">
        <v>166592000</v>
      </c>
      <c r="D248" s="68">
        <v>0</v>
      </c>
      <c r="E248" s="68">
        <v>166592000</v>
      </c>
      <c r="F248" s="106">
        <f t="shared" si="12"/>
        <v>6.5293792857036683E-3</v>
      </c>
      <c r="G248" s="68">
        <v>0</v>
      </c>
      <c r="H248" s="68">
        <v>-46528000</v>
      </c>
      <c r="I248" s="68">
        <v>0</v>
      </c>
      <c r="J248" s="68">
        <f t="shared" si="14"/>
        <v>-46528000</v>
      </c>
      <c r="K248" s="106">
        <f t="shared" si="13"/>
        <v>-1.8236107340401718E-3</v>
      </c>
    </row>
    <row r="249" spans="1:11" ht="23.1" customHeight="1">
      <c r="A249" s="64" t="s">
        <v>478</v>
      </c>
      <c r="B249" s="68">
        <v>0</v>
      </c>
      <c r="C249" s="68">
        <v>1641872864</v>
      </c>
      <c r="D249" s="68">
        <v>260593779</v>
      </c>
      <c r="E249" s="68">
        <v>1902466643</v>
      </c>
      <c r="F249" s="106">
        <f t="shared" si="12"/>
        <v>7.4564962846633664E-2</v>
      </c>
      <c r="G249" s="68">
        <v>0</v>
      </c>
      <c r="H249" s="68">
        <v>2274294864</v>
      </c>
      <c r="I249" s="68">
        <v>260593779</v>
      </c>
      <c r="J249" s="68">
        <f t="shared" si="14"/>
        <v>2534888643</v>
      </c>
      <c r="K249" s="106">
        <f t="shared" si="13"/>
        <v>9.9352006081742689E-2</v>
      </c>
    </row>
    <row r="250" spans="1:11" ht="23.1" customHeight="1">
      <c r="A250" s="64" t="s">
        <v>479</v>
      </c>
      <c r="B250" s="68">
        <v>0</v>
      </c>
      <c r="C250" s="68">
        <v>980964560</v>
      </c>
      <c r="D250" s="68">
        <v>2022441987</v>
      </c>
      <c r="E250" s="68">
        <v>3003406547</v>
      </c>
      <c r="F250" s="106">
        <f t="shared" si="12"/>
        <v>0.11771501929581599</v>
      </c>
      <c r="G250" s="68">
        <v>0</v>
      </c>
      <c r="H250" s="68">
        <v>2399584560</v>
      </c>
      <c r="I250" s="68">
        <v>2022441987</v>
      </c>
      <c r="J250" s="68">
        <f t="shared" si="14"/>
        <v>4422026547</v>
      </c>
      <c r="K250" s="106">
        <f t="shared" si="13"/>
        <v>0.17331617686811801</v>
      </c>
    </row>
    <row r="251" spans="1:11" ht="23.1" customHeight="1">
      <c r="A251" s="64" t="s">
        <v>480</v>
      </c>
      <c r="B251" s="68">
        <v>0</v>
      </c>
      <c r="C251" s="68">
        <v>4239594000</v>
      </c>
      <c r="D251" s="68">
        <v>0</v>
      </c>
      <c r="E251" s="68">
        <v>4238398188</v>
      </c>
      <c r="F251" s="106">
        <f t="shared" si="12"/>
        <v>0.16611907734639816</v>
      </c>
      <c r="G251" s="68">
        <v>0</v>
      </c>
      <c r="H251" s="68">
        <v>4546204820</v>
      </c>
      <c r="I251" s="68">
        <v>114406272</v>
      </c>
      <c r="J251" s="68">
        <f t="shared" si="14"/>
        <v>4660611092</v>
      </c>
      <c r="K251" s="106">
        <f t="shared" si="13"/>
        <v>0.18266722005153641</v>
      </c>
    </row>
    <row r="252" spans="1:11" ht="23.1" customHeight="1">
      <c r="A252" s="64" t="s">
        <v>481</v>
      </c>
      <c r="B252" s="68">
        <v>0</v>
      </c>
      <c r="C252" s="68">
        <v>-944087000</v>
      </c>
      <c r="D252" s="68">
        <v>9964969295</v>
      </c>
      <c r="E252" s="68">
        <v>9019217379</v>
      </c>
      <c r="F252" s="106">
        <f t="shared" si="12"/>
        <v>0.35349771374196315</v>
      </c>
      <c r="G252" s="68">
        <v>0</v>
      </c>
      <c r="H252" s="68">
        <v>0</v>
      </c>
      <c r="I252" s="68">
        <v>9964969295</v>
      </c>
      <c r="J252" s="68">
        <f t="shared" si="14"/>
        <v>9964969295</v>
      </c>
      <c r="K252" s="106">
        <f t="shared" si="13"/>
        <v>0.39056535786500002</v>
      </c>
    </row>
    <row r="253" spans="1:11" ht="23.1" customHeight="1">
      <c r="A253" s="64" t="s">
        <v>482</v>
      </c>
      <c r="B253" s="68">
        <v>0</v>
      </c>
      <c r="C253" s="68">
        <v>-2394266000</v>
      </c>
      <c r="D253" s="68">
        <v>10979066238</v>
      </c>
      <c r="E253" s="68">
        <v>8583890934</v>
      </c>
      <c r="F253" s="106">
        <f t="shared" si="12"/>
        <v>0.33643560108047876</v>
      </c>
      <c r="G253" s="68">
        <v>0</v>
      </c>
      <c r="H253" s="68">
        <v>0</v>
      </c>
      <c r="I253" s="68">
        <v>10979066238</v>
      </c>
      <c r="J253" s="68">
        <f t="shared" si="14"/>
        <v>10979066238</v>
      </c>
      <c r="K253" s="106">
        <f t="shared" si="13"/>
        <v>0.43031170566873378</v>
      </c>
    </row>
    <row r="254" spans="1:11" ht="23.1" customHeight="1">
      <c r="A254" s="64" t="s">
        <v>483</v>
      </c>
      <c r="B254" s="68">
        <v>0</v>
      </c>
      <c r="C254" s="68">
        <v>-5804133590</v>
      </c>
      <c r="D254" s="68">
        <v>24549591709</v>
      </c>
      <c r="E254" s="68">
        <v>18744958576</v>
      </c>
      <c r="F254" s="106">
        <f t="shared" si="12"/>
        <v>0.7346868051137373</v>
      </c>
      <c r="G254" s="68">
        <v>0</v>
      </c>
      <c r="H254" s="68">
        <v>0</v>
      </c>
      <c r="I254" s="68">
        <v>24575196773</v>
      </c>
      <c r="J254" s="68">
        <f t="shared" si="14"/>
        <v>24575196773</v>
      </c>
      <c r="K254" s="106">
        <f t="shared" si="13"/>
        <v>0.96319619640629695</v>
      </c>
    </row>
    <row r="255" spans="1:11" ht="23.1" customHeight="1">
      <c r="A255" s="64" t="s">
        <v>484</v>
      </c>
      <c r="B255" s="68">
        <v>0</v>
      </c>
      <c r="C255" s="68">
        <v>1560000</v>
      </c>
      <c r="D255" s="68">
        <v>0</v>
      </c>
      <c r="E255" s="68">
        <v>1560000</v>
      </c>
      <c r="F255" s="106">
        <f t="shared" si="12"/>
        <v>6.1142381901278103E-5</v>
      </c>
      <c r="G255" s="68">
        <v>0</v>
      </c>
      <c r="H255" s="68">
        <v>-5280000</v>
      </c>
      <c r="I255" s="68">
        <v>0</v>
      </c>
      <c r="J255" s="68">
        <f t="shared" si="14"/>
        <v>-5280000</v>
      </c>
      <c r="K255" s="106">
        <f t="shared" si="13"/>
        <v>-2.0694344643509512E-4</v>
      </c>
    </row>
    <row r="256" spans="1:11" ht="23.1" customHeight="1">
      <c r="A256" s="64" t="s">
        <v>485</v>
      </c>
      <c r="B256" s="68">
        <v>0</v>
      </c>
      <c r="C256" s="68">
        <v>-121375000</v>
      </c>
      <c r="D256" s="68">
        <v>0</v>
      </c>
      <c r="E256" s="68">
        <v>-121513792</v>
      </c>
      <c r="F256" s="106">
        <f t="shared" si="12"/>
        <v>-4.7625914594464566E-3</v>
      </c>
      <c r="G256" s="68">
        <v>0</v>
      </c>
      <c r="H256" s="68">
        <v>-121375000</v>
      </c>
      <c r="I256" s="68">
        <v>0</v>
      </c>
      <c r="J256" s="68">
        <f t="shared" si="14"/>
        <v>-121375000</v>
      </c>
      <c r="K256" s="106">
        <f t="shared" si="13"/>
        <v>-4.7571516687613009E-3</v>
      </c>
    </row>
    <row r="257" spans="1:11" ht="23.1" customHeight="1">
      <c r="A257" s="64" t="s">
        <v>486</v>
      </c>
      <c r="B257" s="68">
        <v>0</v>
      </c>
      <c r="C257" s="68">
        <v>456400000</v>
      </c>
      <c r="D257" s="68">
        <v>0</v>
      </c>
      <c r="E257" s="68">
        <v>456400000</v>
      </c>
      <c r="F257" s="106">
        <f t="shared" si="12"/>
        <v>1.7888066089579057E-2</v>
      </c>
      <c r="G257" s="68">
        <v>0</v>
      </c>
      <c r="H257" s="68">
        <v>-588000000</v>
      </c>
      <c r="I257" s="68">
        <v>0</v>
      </c>
      <c r="J257" s="68">
        <f t="shared" si="14"/>
        <v>-588000000</v>
      </c>
      <c r="K257" s="106">
        <f t="shared" si="13"/>
        <v>-2.3045974716635595E-2</v>
      </c>
    </row>
    <row r="258" spans="1:11" ht="23.1" customHeight="1">
      <c r="A258" s="64" t="s">
        <v>487</v>
      </c>
      <c r="B258" s="68">
        <v>0</v>
      </c>
      <c r="C258" s="68">
        <v>1343406000</v>
      </c>
      <c r="D258" s="68">
        <v>0</v>
      </c>
      <c r="E258" s="68">
        <v>1343406000</v>
      </c>
      <c r="F258" s="106">
        <f t="shared" si="12"/>
        <v>5.2653232500300261E-2</v>
      </c>
      <c r="G258" s="68">
        <v>0</v>
      </c>
      <c r="H258" s="68">
        <v>-485150000</v>
      </c>
      <c r="I258" s="68">
        <v>0</v>
      </c>
      <c r="J258" s="68">
        <f t="shared" si="14"/>
        <v>-485150000</v>
      </c>
      <c r="K258" s="106">
        <f t="shared" si="13"/>
        <v>-1.9014888832951968E-2</v>
      </c>
    </row>
    <row r="259" spans="1:11" ht="23.1" customHeight="1">
      <c r="A259" s="64" t="s">
        <v>488</v>
      </c>
      <c r="B259" s="68">
        <v>0</v>
      </c>
      <c r="C259" s="68">
        <v>865876000</v>
      </c>
      <c r="D259" s="68">
        <v>0</v>
      </c>
      <c r="E259" s="68">
        <v>865876000</v>
      </c>
      <c r="F259" s="106">
        <f t="shared" si="12"/>
        <v>3.3937000686635306E-2</v>
      </c>
      <c r="G259" s="68">
        <v>0</v>
      </c>
      <c r="H259" s="68">
        <v>499165000</v>
      </c>
      <c r="I259" s="68">
        <v>0</v>
      </c>
      <c r="J259" s="68">
        <f t="shared" si="14"/>
        <v>499165000</v>
      </c>
      <c r="K259" s="106">
        <f t="shared" si="13"/>
        <v>1.9564190424199671E-2</v>
      </c>
    </row>
    <row r="260" spans="1:11" ht="23.1" customHeight="1">
      <c r="A260" s="64" t="s">
        <v>489</v>
      </c>
      <c r="B260" s="68">
        <v>0</v>
      </c>
      <c r="C260" s="68">
        <v>2931585000</v>
      </c>
      <c r="D260" s="68">
        <v>0</v>
      </c>
      <c r="E260" s="68">
        <v>2930865204</v>
      </c>
      <c r="F260" s="106">
        <f t="shared" si="12"/>
        <v>0.11487184590008677</v>
      </c>
      <c r="G260" s="68">
        <v>0</v>
      </c>
      <c r="H260" s="68">
        <v>2881976000</v>
      </c>
      <c r="I260" s="68">
        <v>0</v>
      </c>
      <c r="J260" s="68">
        <f t="shared" si="14"/>
        <v>2881976000</v>
      </c>
      <c r="K260" s="106">
        <f t="shared" si="13"/>
        <v>0.11295569052712684</v>
      </c>
    </row>
    <row r="261" spans="1:11" ht="23.1" customHeight="1">
      <c r="A261" s="64" t="s">
        <v>490</v>
      </c>
      <c r="B261" s="68">
        <v>0</v>
      </c>
      <c r="C261" s="68">
        <v>13680714000</v>
      </c>
      <c r="D261" s="68">
        <v>0</v>
      </c>
      <c r="E261" s="68">
        <v>13677461446</v>
      </c>
      <c r="F261" s="106">
        <f t="shared" si="12"/>
        <v>0.53607216100726895</v>
      </c>
      <c r="G261" s="68">
        <v>0</v>
      </c>
      <c r="H261" s="68">
        <v>14538206000</v>
      </c>
      <c r="I261" s="68">
        <v>0</v>
      </c>
      <c r="J261" s="68">
        <f t="shared" si="14"/>
        <v>14538206000</v>
      </c>
      <c r="K261" s="106">
        <f t="shared" si="13"/>
        <v>0.56980804064836721</v>
      </c>
    </row>
    <row r="262" spans="1:11" ht="23.1" customHeight="1" thickBot="1">
      <c r="A262" s="63"/>
      <c r="B262" s="166" t="s">
        <v>236</v>
      </c>
      <c r="C262" s="166"/>
      <c r="D262" s="166"/>
      <c r="E262" s="166"/>
      <c r="F262" s="166"/>
      <c r="G262" s="166" t="s">
        <v>237</v>
      </c>
      <c r="H262" s="166"/>
      <c r="I262" s="166"/>
      <c r="J262" s="166"/>
      <c r="K262" s="166"/>
    </row>
    <row r="263" spans="1:11" ht="23.1" customHeight="1">
      <c r="A263" s="167" t="s">
        <v>306</v>
      </c>
      <c r="B263" s="159" t="s">
        <v>307</v>
      </c>
      <c r="C263" s="159" t="s">
        <v>303</v>
      </c>
      <c r="D263" s="159" t="s">
        <v>304</v>
      </c>
      <c r="E263" s="159" t="s">
        <v>55</v>
      </c>
      <c r="F263" s="159"/>
      <c r="G263" s="159" t="s">
        <v>307</v>
      </c>
      <c r="H263" s="159" t="s">
        <v>303</v>
      </c>
      <c r="I263" s="159" t="s">
        <v>304</v>
      </c>
      <c r="J263" s="159" t="s">
        <v>55</v>
      </c>
      <c r="K263" s="163"/>
    </row>
    <row r="264" spans="1:11" ht="23.1" customHeight="1" thickBot="1">
      <c r="A264" s="168"/>
      <c r="B264" s="160"/>
      <c r="C264" s="160"/>
      <c r="D264" s="160"/>
      <c r="E264" s="161"/>
      <c r="F264" s="161"/>
      <c r="G264" s="160"/>
      <c r="H264" s="160"/>
      <c r="I264" s="160"/>
      <c r="J264" s="161"/>
      <c r="K264" s="164"/>
    </row>
    <row r="265" spans="1:11" ht="23.1" customHeight="1" thickBot="1">
      <c r="A265" s="169"/>
      <c r="B265" s="161"/>
      <c r="C265" s="161"/>
      <c r="D265" s="161"/>
      <c r="E265" s="72" t="s">
        <v>154</v>
      </c>
      <c r="F265" s="72" t="s">
        <v>308</v>
      </c>
      <c r="G265" s="161"/>
      <c r="H265" s="161"/>
      <c r="I265" s="161"/>
      <c r="J265" s="72" t="s">
        <v>154</v>
      </c>
      <c r="K265" s="73" t="s">
        <v>308</v>
      </c>
    </row>
    <row r="266" spans="1:11" ht="23.1" customHeight="1">
      <c r="A266" s="64" t="s">
        <v>491</v>
      </c>
      <c r="B266" s="68">
        <v>0</v>
      </c>
      <c r="C266" s="68">
        <v>9028683555</v>
      </c>
      <c r="D266" s="68">
        <v>7639372147</v>
      </c>
      <c r="E266" s="68">
        <v>16666234395</v>
      </c>
      <c r="F266" s="106">
        <f t="shared" si="12"/>
        <v>0.65321363348417094</v>
      </c>
      <c r="G266" s="68">
        <v>0</v>
      </c>
      <c r="H266" s="68">
        <v>9850921555</v>
      </c>
      <c r="I266" s="68">
        <v>7639372147</v>
      </c>
      <c r="J266" s="68">
        <f t="shared" ref="J266:J298" si="15">G266+H266+I266</f>
        <v>17490293702</v>
      </c>
      <c r="K266" s="106">
        <f t="shared" si="13"/>
        <v>0.68551167762384824</v>
      </c>
    </row>
    <row r="267" spans="1:11" ht="23.1" customHeight="1">
      <c r="A267" s="64" t="s">
        <v>492</v>
      </c>
      <c r="B267" s="68">
        <v>0</v>
      </c>
      <c r="C267" s="68">
        <v>613700293</v>
      </c>
      <c r="D267" s="68">
        <v>3402421405</v>
      </c>
      <c r="E267" s="68">
        <v>4016038878</v>
      </c>
      <c r="F267" s="106">
        <f t="shared" si="12"/>
        <v>0.15740396333913872</v>
      </c>
      <c r="G267" s="68">
        <v>0</v>
      </c>
      <c r="H267" s="68">
        <v>189245293</v>
      </c>
      <c r="I267" s="68">
        <v>3402421405</v>
      </c>
      <c r="J267" s="68">
        <f t="shared" si="15"/>
        <v>3591666698</v>
      </c>
      <c r="K267" s="106">
        <f t="shared" si="13"/>
        <v>0.14077119032770416</v>
      </c>
    </row>
    <row r="268" spans="1:11" ht="23.1" customHeight="1">
      <c r="A268" s="64" t="s">
        <v>493</v>
      </c>
      <c r="B268" s="68">
        <v>0</v>
      </c>
      <c r="C268" s="68">
        <v>-548282073</v>
      </c>
      <c r="D268" s="68">
        <v>1406948425</v>
      </c>
      <c r="E268" s="68">
        <v>868259872</v>
      </c>
      <c r="F268" s="106">
        <f t="shared" si="12"/>
        <v>3.4030433771396695E-2</v>
      </c>
      <c r="G268" s="68">
        <v>0</v>
      </c>
      <c r="H268" s="68">
        <v>83989727</v>
      </c>
      <c r="I268" s="68">
        <v>1406948425</v>
      </c>
      <c r="J268" s="68">
        <f t="shared" si="15"/>
        <v>1490938152</v>
      </c>
      <c r="K268" s="106">
        <f t="shared" si="13"/>
        <v>5.8435583256903734E-2</v>
      </c>
    </row>
    <row r="269" spans="1:11" ht="23.1" customHeight="1">
      <c r="A269" s="64" t="s">
        <v>494</v>
      </c>
      <c r="B269" s="68">
        <v>0</v>
      </c>
      <c r="C269" s="68">
        <v>26200000</v>
      </c>
      <c r="D269" s="68">
        <v>26593506</v>
      </c>
      <c r="E269" s="68">
        <v>51804421</v>
      </c>
      <c r="F269" s="106">
        <f t="shared" si="12"/>
        <v>2.0304139057414046E-3</v>
      </c>
      <c r="G269" s="68">
        <v>0</v>
      </c>
      <c r="H269" s="68">
        <v>0</v>
      </c>
      <c r="I269" s="68">
        <v>26593506</v>
      </c>
      <c r="J269" s="68">
        <f t="shared" si="15"/>
        <v>26593506</v>
      </c>
      <c r="K269" s="106">
        <f t="shared" si="13"/>
        <v>1.0423014743243147E-3</v>
      </c>
    </row>
    <row r="270" spans="1:11" ht="23.1" customHeight="1">
      <c r="A270" s="64" t="s">
        <v>495</v>
      </c>
      <c r="B270" s="68">
        <v>0</v>
      </c>
      <c r="C270" s="68">
        <v>-142592000</v>
      </c>
      <c r="D270" s="68">
        <v>161538359</v>
      </c>
      <c r="E270" s="68">
        <v>14554825</v>
      </c>
      <c r="F270" s="106">
        <f t="shared" si="12"/>
        <v>5.7045940298478849E-4</v>
      </c>
      <c r="G270" s="68">
        <v>0</v>
      </c>
      <c r="H270" s="68">
        <v>0</v>
      </c>
      <c r="I270" s="68">
        <v>161538359</v>
      </c>
      <c r="J270" s="68">
        <f t="shared" si="15"/>
        <v>161538359</v>
      </c>
      <c r="K270" s="106">
        <f t="shared" si="13"/>
        <v>6.3313077164639511E-3</v>
      </c>
    </row>
    <row r="271" spans="1:11" ht="23.1" customHeight="1">
      <c r="A271" s="64" t="s">
        <v>496</v>
      </c>
      <c r="B271" s="68">
        <v>0</v>
      </c>
      <c r="C271" s="68">
        <v>347616857</v>
      </c>
      <c r="D271" s="68">
        <v>88681833</v>
      </c>
      <c r="E271" s="68">
        <v>485421825</v>
      </c>
      <c r="F271" s="106">
        <f t="shared" si="12"/>
        <v>1.9025542697029094E-2</v>
      </c>
      <c r="G271" s="68">
        <v>0</v>
      </c>
      <c r="H271" s="68">
        <v>0</v>
      </c>
      <c r="I271" s="68">
        <v>88681833</v>
      </c>
      <c r="J271" s="68">
        <f t="shared" si="15"/>
        <v>88681833</v>
      </c>
      <c r="K271" s="106">
        <f t="shared" si="13"/>
        <v>3.4757810903790817E-3</v>
      </c>
    </row>
    <row r="272" spans="1:11" ht="23.1" customHeight="1">
      <c r="A272" s="64" t="s">
        <v>497</v>
      </c>
      <c r="B272" s="68">
        <v>0</v>
      </c>
      <c r="C272" s="68">
        <v>-22319322000</v>
      </c>
      <c r="D272" s="68">
        <v>48695582157</v>
      </c>
      <c r="E272" s="68">
        <v>25997569890</v>
      </c>
      <c r="F272" s="106">
        <f t="shared" si="12"/>
        <v>1.0189444530253517</v>
      </c>
      <c r="G272" s="68">
        <v>0</v>
      </c>
      <c r="H272" s="68">
        <v>0</v>
      </c>
      <c r="I272" s="68">
        <v>48695582157</v>
      </c>
      <c r="J272" s="68">
        <f t="shared" si="15"/>
        <v>48695582157</v>
      </c>
      <c r="K272" s="106">
        <f t="shared" si="13"/>
        <v>1.9085665904797167</v>
      </c>
    </row>
    <row r="273" spans="1:11" ht="23.1" customHeight="1">
      <c r="A273" s="64" t="s">
        <v>498</v>
      </c>
      <c r="B273" s="68">
        <v>0</v>
      </c>
      <c r="C273" s="68">
        <v>-23116841000</v>
      </c>
      <c r="D273" s="68">
        <v>31894278690</v>
      </c>
      <c r="E273" s="68">
        <v>8741433305</v>
      </c>
      <c r="F273" s="106">
        <f t="shared" si="12"/>
        <v>0.34261029070439847</v>
      </c>
      <c r="G273" s="68">
        <v>0</v>
      </c>
      <c r="H273" s="68">
        <v>0</v>
      </c>
      <c r="I273" s="68">
        <v>31894278690</v>
      </c>
      <c r="J273" s="68">
        <f t="shared" si="15"/>
        <v>31894278690</v>
      </c>
      <c r="K273" s="106">
        <f t="shared" si="13"/>
        <v>1.2500590821344717</v>
      </c>
    </row>
    <row r="274" spans="1:11" ht="23.1" customHeight="1">
      <c r="A274" s="64" t="s">
        <v>499</v>
      </c>
      <c r="B274" s="68">
        <v>0</v>
      </c>
      <c r="C274" s="68">
        <v>-19241601000</v>
      </c>
      <c r="D274" s="68">
        <v>24279187095</v>
      </c>
      <c r="E274" s="68">
        <v>5032435664</v>
      </c>
      <c r="F274" s="106">
        <f t="shared" si="12"/>
        <v>0.19724045080891031</v>
      </c>
      <c r="G274" s="68">
        <v>0</v>
      </c>
      <c r="H274" s="68">
        <v>0</v>
      </c>
      <c r="I274" s="68">
        <v>24279187095</v>
      </c>
      <c r="J274" s="68">
        <f t="shared" si="15"/>
        <v>24279187095</v>
      </c>
      <c r="K274" s="106">
        <f t="shared" si="13"/>
        <v>0.95159444206094412</v>
      </c>
    </row>
    <row r="275" spans="1:11" ht="23.1" customHeight="1">
      <c r="A275" s="64" t="s">
        <v>500</v>
      </c>
      <c r="B275" s="68">
        <v>0</v>
      </c>
      <c r="C275" s="68">
        <v>-2188499000</v>
      </c>
      <c r="D275" s="68">
        <v>2838832349</v>
      </c>
      <c r="E275" s="68">
        <v>649301165</v>
      </c>
      <c r="F275" s="106">
        <f t="shared" si="12"/>
        <v>2.544860243549666E-2</v>
      </c>
      <c r="G275" s="68">
        <v>0</v>
      </c>
      <c r="H275" s="68">
        <v>0</v>
      </c>
      <c r="I275" s="68">
        <v>2838832349</v>
      </c>
      <c r="J275" s="68">
        <f t="shared" si="15"/>
        <v>2838832349</v>
      </c>
      <c r="K275" s="106">
        <f t="shared" si="13"/>
        <v>0.11126472540785924</v>
      </c>
    </row>
    <row r="276" spans="1:11" ht="23.1" customHeight="1">
      <c r="A276" s="64" t="s">
        <v>501</v>
      </c>
      <c r="B276" s="68">
        <v>0</v>
      </c>
      <c r="C276" s="68">
        <v>-24300000</v>
      </c>
      <c r="D276" s="68">
        <v>0</v>
      </c>
      <c r="E276" s="68">
        <v>-24300000</v>
      </c>
      <c r="F276" s="106">
        <f t="shared" si="12"/>
        <v>-9.524101796160628E-4</v>
      </c>
      <c r="G276" s="68">
        <v>0</v>
      </c>
      <c r="H276" s="68">
        <v>-368145000</v>
      </c>
      <c r="I276" s="68">
        <v>-2205470658</v>
      </c>
      <c r="J276" s="68">
        <f t="shared" si="15"/>
        <v>-2573615658</v>
      </c>
      <c r="K276" s="106">
        <f t="shared" si="13"/>
        <v>-0.10086986630034944</v>
      </c>
    </row>
    <row r="277" spans="1:11" ht="23.1" customHeight="1">
      <c r="A277" s="64" t="s">
        <v>502</v>
      </c>
      <c r="B277" s="68">
        <v>0</v>
      </c>
      <c r="C277" s="68">
        <v>411720000</v>
      </c>
      <c r="D277" s="68">
        <v>0</v>
      </c>
      <c r="E277" s="68">
        <v>411720000</v>
      </c>
      <c r="F277" s="106">
        <f t="shared" si="12"/>
        <v>1.6136885561791169E-2</v>
      </c>
      <c r="G277" s="68">
        <v>0</v>
      </c>
      <c r="H277" s="68">
        <v>341215000</v>
      </c>
      <c r="I277" s="68">
        <v>0</v>
      </c>
      <c r="J277" s="68">
        <f t="shared" si="15"/>
        <v>341215000</v>
      </c>
      <c r="K277" s="106">
        <f t="shared" si="13"/>
        <v>1.3373524256695262E-2</v>
      </c>
    </row>
    <row r="278" spans="1:11" ht="23.1" customHeight="1">
      <c r="A278" s="64" t="s">
        <v>503</v>
      </c>
      <c r="B278" s="68">
        <v>0</v>
      </c>
      <c r="C278" s="68">
        <v>7005864000</v>
      </c>
      <c r="D278" s="68">
        <v>0</v>
      </c>
      <c r="E278" s="68">
        <v>7005864000</v>
      </c>
      <c r="F278" s="106">
        <f t="shared" si="12"/>
        <v>0.27458667451052299</v>
      </c>
      <c r="G278" s="68">
        <v>0</v>
      </c>
      <c r="H278" s="68">
        <v>4051198000</v>
      </c>
      <c r="I278" s="68">
        <v>0</v>
      </c>
      <c r="J278" s="68">
        <f t="shared" si="15"/>
        <v>4051198000</v>
      </c>
      <c r="K278" s="106">
        <f t="shared" si="13"/>
        <v>0.15878198414980388</v>
      </c>
    </row>
    <row r="279" spans="1:11" ht="23.1" customHeight="1">
      <c r="A279" s="64" t="s">
        <v>504</v>
      </c>
      <c r="B279" s="68">
        <v>0</v>
      </c>
      <c r="C279" s="68">
        <v>8540440848</v>
      </c>
      <c r="D279" s="68">
        <v>3176960564</v>
      </c>
      <c r="E279" s="68">
        <v>11717401412</v>
      </c>
      <c r="F279" s="106">
        <f t="shared" si="12"/>
        <v>0.45924989232248675</v>
      </c>
      <c r="G279" s="68">
        <v>0</v>
      </c>
      <c r="H279" s="68">
        <v>8056691848</v>
      </c>
      <c r="I279" s="68">
        <v>3176960564</v>
      </c>
      <c r="J279" s="68">
        <f t="shared" si="15"/>
        <v>11233652412</v>
      </c>
      <c r="K279" s="106">
        <f t="shared" si="13"/>
        <v>0.44028991405174223</v>
      </c>
    </row>
    <row r="280" spans="1:11" ht="23.1" customHeight="1">
      <c r="A280" s="64" t="s">
        <v>505</v>
      </c>
      <c r="B280" s="68">
        <v>0</v>
      </c>
      <c r="C280" s="68">
        <v>-16487589020</v>
      </c>
      <c r="D280" s="68">
        <v>25792166339</v>
      </c>
      <c r="E280" s="68">
        <v>9304577319</v>
      </c>
      <c r="F280" s="106">
        <f t="shared" si="12"/>
        <v>0.36468206401812076</v>
      </c>
      <c r="G280" s="68">
        <v>0</v>
      </c>
      <c r="H280" s="68">
        <v>0</v>
      </c>
      <c r="I280" s="68">
        <v>25795214191</v>
      </c>
      <c r="J280" s="68">
        <f t="shared" si="15"/>
        <v>25795214191</v>
      </c>
      <c r="K280" s="106">
        <f t="shared" si="13"/>
        <v>1.0110133572380708</v>
      </c>
    </row>
    <row r="281" spans="1:11" ht="23.1" customHeight="1">
      <c r="A281" s="64" t="s">
        <v>506</v>
      </c>
      <c r="B281" s="68">
        <v>0</v>
      </c>
      <c r="C281" s="68">
        <v>-400000000</v>
      </c>
      <c r="D281" s="68">
        <v>498999752</v>
      </c>
      <c r="E281" s="68">
        <v>98999752</v>
      </c>
      <c r="F281" s="106">
        <f t="shared" si="12"/>
        <v>3.8801799005870647E-3</v>
      </c>
      <c r="G281" s="68">
        <v>0</v>
      </c>
      <c r="H281" s="68">
        <v>0</v>
      </c>
      <c r="I281" s="68">
        <v>498999752</v>
      </c>
      <c r="J281" s="68">
        <f t="shared" si="15"/>
        <v>498999752</v>
      </c>
      <c r="K281" s="106">
        <f t="shared" si="13"/>
        <v>1.9557713721427606E-2</v>
      </c>
    </row>
    <row r="282" spans="1:11" ht="23.1" customHeight="1">
      <c r="A282" s="64" t="s">
        <v>507</v>
      </c>
      <c r="B282" s="68">
        <v>0</v>
      </c>
      <c r="C282" s="68">
        <v>-199754000</v>
      </c>
      <c r="D282" s="68">
        <v>819496493</v>
      </c>
      <c r="E282" s="68">
        <v>619742493</v>
      </c>
      <c r="F282" s="106">
        <f t="shared" si="12"/>
        <v>2.429008473554883E-2</v>
      </c>
      <c r="G282" s="68">
        <v>0</v>
      </c>
      <c r="H282" s="68">
        <v>0</v>
      </c>
      <c r="I282" s="68">
        <v>819496493</v>
      </c>
      <c r="J282" s="68">
        <f t="shared" si="15"/>
        <v>819496493</v>
      </c>
      <c r="K282" s="106">
        <f t="shared" si="13"/>
        <v>3.2119209962669287E-2</v>
      </c>
    </row>
    <row r="283" spans="1:11" ht="23.1" customHeight="1">
      <c r="A283" s="64" t="s">
        <v>508</v>
      </c>
      <c r="B283" s="68">
        <v>0</v>
      </c>
      <c r="C283" s="68">
        <v>2904907000</v>
      </c>
      <c r="D283" s="68">
        <v>1751373270</v>
      </c>
      <c r="E283" s="68">
        <v>4656273670</v>
      </c>
      <c r="F283" s="106">
        <f t="shared" si="12"/>
        <v>0.18249721985128575</v>
      </c>
      <c r="G283" s="68">
        <v>0</v>
      </c>
      <c r="H283" s="68">
        <v>0</v>
      </c>
      <c r="I283" s="68">
        <v>1751373270</v>
      </c>
      <c r="J283" s="68">
        <f t="shared" si="15"/>
        <v>1751373270</v>
      </c>
      <c r="K283" s="106">
        <f t="shared" si="13"/>
        <v>6.8643034183352727E-2</v>
      </c>
    </row>
    <row r="284" spans="1:11" ht="23.1" customHeight="1">
      <c r="A284" s="64" t="s">
        <v>509</v>
      </c>
      <c r="B284" s="68">
        <v>0</v>
      </c>
      <c r="C284" s="68">
        <v>10253822000</v>
      </c>
      <c r="D284" s="68">
        <v>14230276656</v>
      </c>
      <c r="E284" s="68">
        <v>24378441456</v>
      </c>
      <c r="F284" s="106">
        <f t="shared" si="12"/>
        <v>0.95548460106455269</v>
      </c>
      <c r="G284" s="68">
        <v>0</v>
      </c>
      <c r="H284" s="68">
        <v>0</v>
      </c>
      <c r="I284" s="68">
        <v>14230276656</v>
      </c>
      <c r="J284" s="68">
        <f t="shared" si="15"/>
        <v>14230276656</v>
      </c>
      <c r="K284" s="106">
        <f t="shared" si="13"/>
        <v>0.55773910888589406</v>
      </c>
    </row>
    <row r="285" spans="1:11" ht="23.1" customHeight="1">
      <c r="A285" s="64" t="s">
        <v>510</v>
      </c>
      <c r="B285" s="68">
        <v>0</v>
      </c>
      <c r="C285" s="68">
        <v>-12731442678</v>
      </c>
      <c r="D285" s="68">
        <v>21117424238</v>
      </c>
      <c r="E285" s="68">
        <v>8388563290</v>
      </c>
      <c r="F285" s="106">
        <f t="shared" si="12"/>
        <v>0.32877996171809099</v>
      </c>
      <c r="G285" s="68">
        <v>0</v>
      </c>
      <c r="H285" s="68">
        <v>0</v>
      </c>
      <c r="I285" s="68">
        <v>21117424238</v>
      </c>
      <c r="J285" s="68">
        <f t="shared" si="15"/>
        <v>21117424238</v>
      </c>
      <c r="K285" s="106">
        <f t="shared" si="13"/>
        <v>0.82767283175070694</v>
      </c>
    </row>
    <row r="286" spans="1:11" ht="23.1" customHeight="1">
      <c r="A286" s="64" t="s">
        <v>511</v>
      </c>
      <c r="B286" s="68">
        <v>0</v>
      </c>
      <c r="C286" s="68">
        <v>-13815704000</v>
      </c>
      <c r="D286" s="68">
        <v>14404134938</v>
      </c>
      <c r="E286" s="68">
        <v>588430938</v>
      </c>
      <c r="F286" s="106">
        <f t="shared" si="12"/>
        <v>2.3062864829309804E-2</v>
      </c>
      <c r="G286" s="68">
        <v>0</v>
      </c>
      <c r="H286" s="68">
        <v>0</v>
      </c>
      <c r="I286" s="68">
        <v>14404134938</v>
      </c>
      <c r="J286" s="68">
        <f t="shared" si="15"/>
        <v>14404134938</v>
      </c>
      <c r="K286" s="106">
        <f t="shared" si="13"/>
        <v>0.56455328162611462</v>
      </c>
    </row>
    <row r="287" spans="1:11" ht="23.1" customHeight="1">
      <c r="A287" s="64" t="s">
        <v>512</v>
      </c>
      <c r="B287" s="68">
        <v>0</v>
      </c>
      <c r="C287" s="68">
        <v>-979832184</v>
      </c>
      <c r="D287" s="68">
        <v>1101006054</v>
      </c>
      <c r="E287" s="68">
        <v>121173870</v>
      </c>
      <c r="F287" s="106">
        <f t="shared" si="12"/>
        <v>4.7492686128178373E-3</v>
      </c>
      <c r="G287" s="68">
        <v>0</v>
      </c>
      <c r="H287" s="68">
        <v>0</v>
      </c>
      <c r="I287" s="68">
        <v>1497858060</v>
      </c>
      <c r="J287" s="68">
        <f t="shared" si="15"/>
        <v>1497858060</v>
      </c>
      <c r="K287" s="106">
        <f t="shared" si="13"/>
        <v>5.8706800986171488E-2</v>
      </c>
    </row>
    <row r="288" spans="1:11" ht="23.1" customHeight="1">
      <c r="A288" s="64" t="s">
        <v>513</v>
      </c>
      <c r="B288" s="68">
        <v>0</v>
      </c>
      <c r="C288" s="68">
        <v>0</v>
      </c>
      <c r="D288" s="68">
        <v>0</v>
      </c>
      <c r="E288" s="68">
        <v>0</v>
      </c>
      <c r="F288" s="106">
        <f t="shared" si="12"/>
        <v>0</v>
      </c>
      <c r="G288" s="68">
        <v>0</v>
      </c>
      <c r="H288" s="68">
        <v>0</v>
      </c>
      <c r="I288" s="68">
        <v>137735280</v>
      </c>
      <c r="J288" s="68">
        <f t="shared" si="15"/>
        <v>137735280</v>
      </c>
      <c r="K288" s="106">
        <f t="shared" si="13"/>
        <v>5.3983737763073541E-3</v>
      </c>
    </row>
    <row r="289" spans="1:11" ht="23.1" customHeight="1">
      <c r="A289" s="64" t="s">
        <v>514</v>
      </c>
      <c r="B289" s="68">
        <v>0</v>
      </c>
      <c r="C289" s="68">
        <v>0</v>
      </c>
      <c r="D289" s="68">
        <v>0</v>
      </c>
      <c r="E289" s="68">
        <v>0</v>
      </c>
      <c r="F289" s="106">
        <f t="shared" si="12"/>
        <v>0</v>
      </c>
      <c r="G289" s="68">
        <v>0</v>
      </c>
      <c r="H289" s="68">
        <v>0</v>
      </c>
      <c r="I289" s="68">
        <v>-3911</v>
      </c>
      <c r="J289" s="68">
        <f t="shared" si="15"/>
        <v>-3911</v>
      </c>
      <c r="K289" s="106">
        <f t="shared" si="13"/>
        <v>-1.5328708693326837E-7</v>
      </c>
    </row>
    <row r="290" spans="1:11" ht="23.1" customHeight="1">
      <c r="A290" s="64" t="s">
        <v>515</v>
      </c>
      <c r="B290" s="68">
        <v>0</v>
      </c>
      <c r="C290" s="68">
        <v>468153000</v>
      </c>
      <c r="D290" s="68">
        <v>-192287891</v>
      </c>
      <c r="E290" s="68">
        <v>271251709</v>
      </c>
      <c r="F290" s="106">
        <f t="shared" si="12"/>
        <v>1.0631394604520741E-2</v>
      </c>
      <c r="G290" s="68">
        <v>0</v>
      </c>
      <c r="H290" s="68">
        <v>0</v>
      </c>
      <c r="I290" s="68">
        <v>-192287891</v>
      </c>
      <c r="J290" s="68">
        <f t="shared" si="15"/>
        <v>-192287891</v>
      </c>
      <c r="K290" s="106">
        <f t="shared" si="13"/>
        <v>-7.5364997862264974E-3</v>
      </c>
    </row>
    <row r="291" spans="1:11" ht="23.1" customHeight="1">
      <c r="A291" s="64" t="s">
        <v>516</v>
      </c>
      <c r="B291" s="68">
        <v>0</v>
      </c>
      <c r="C291" s="68">
        <v>1377500000</v>
      </c>
      <c r="D291" s="68">
        <v>-623505940</v>
      </c>
      <c r="E291" s="68">
        <v>748089810</v>
      </c>
      <c r="F291" s="106">
        <f t="shared" si="12"/>
        <v>2.9320508243252934E-2</v>
      </c>
      <c r="G291" s="68">
        <v>0</v>
      </c>
      <c r="H291" s="68">
        <v>0</v>
      </c>
      <c r="I291" s="68">
        <v>-623505940</v>
      </c>
      <c r="J291" s="68">
        <f t="shared" si="15"/>
        <v>-623505940</v>
      </c>
      <c r="K291" s="106">
        <f t="shared" si="13"/>
        <v>-2.443758865461243E-2</v>
      </c>
    </row>
    <row r="292" spans="1:11" ht="23.1" customHeight="1">
      <c r="A292" s="64" t="s">
        <v>517</v>
      </c>
      <c r="B292" s="68">
        <v>0</v>
      </c>
      <c r="C292" s="68">
        <v>48936939000</v>
      </c>
      <c r="D292" s="68">
        <v>-480357251</v>
      </c>
      <c r="E292" s="68">
        <v>47788661749</v>
      </c>
      <c r="F292" s="106">
        <f t="shared" si="12"/>
        <v>1.8730209020566404</v>
      </c>
      <c r="G292" s="68">
        <v>0</v>
      </c>
      <c r="H292" s="68">
        <v>0</v>
      </c>
      <c r="I292" s="68">
        <v>-480357251</v>
      </c>
      <c r="J292" s="68">
        <f t="shared" si="15"/>
        <v>-480357251</v>
      </c>
      <c r="K292" s="106">
        <f t="shared" si="13"/>
        <v>-1.8827042621596221E-2</v>
      </c>
    </row>
    <row r="293" spans="1:11" ht="23.1" customHeight="1">
      <c r="A293" s="64" t="s">
        <v>518</v>
      </c>
      <c r="B293" s="68">
        <v>0</v>
      </c>
      <c r="C293" s="68">
        <v>9795950000</v>
      </c>
      <c r="D293" s="68">
        <v>-3020192780</v>
      </c>
      <c r="E293" s="68">
        <v>6690606738</v>
      </c>
      <c r="F293" s="106">
        <f t="shared" si="12"/>
        <v>0.26223053354234649</v>
      </c>
      <c r="G293" s="68">
        <v>0</v>
      </c>
      <c r="H293" s="68">
        <v>0</v>
      </c>
      <c r="I293" s="68">
        <v>-3020192780</v>
      </c>
      <c r="J293" s="68">
        <f t="shared" si="15"/>
        <v>-3020192780</v>
      </c>
      <c r="K293" s="106">
        <f t="shared" si="13"/>
        <v>-0.11837293613477104</v>
      </c>
    </row>
    <row r="294" spans="1:11" ht="23.1" customHeight="1">
      <c r="A294" s="64" t="s">
        <v>519</v>
      </c>
      <c r="B294" s="68">
        <v>0</v>
      </c>
      <c r="C294" s="68">
        <v>28930473000</v>
      </c>
      <c r="D294" s="68">
        <v>6128722539</v>
      </c>
      <c r="E294" s="68">
        <v>34524054339</v>
      </c>
      <c r="F294" s="106">
        <f t="shared" si="12"/>
        <v>1.3531300738305228</v>
      </c>
      <c r="G294" s="68">
        <v>0</v>
      </c>
      <c r="H294" s="68">
        <v>0</v>
      </c>
      <c r="I294" s="68">
        <v>6128722539</v>
      </c>
      <c r="J294" s="68">
        <f t="shared" si="15"/>
        <v>6128722539</v>
      </c>
      <c r="K294" s="106">
        <f t="shared" si="13"/>
        <v>0.24020813720930051</v>
      </c>
    </row>
    <row r="295" spans="1:11" ht="23.1" customHeight="1">
      <c r="A295" s="64" t="s">
        <v>520</v>
      </c>
      <c r="B295" s="68">
        <v>0</v>
      </c>
      <c r="C295" s="68">
        <v>6194535000</v>
      </c>
      <c r="D295" s="68">
        <v>2437947498</v>
      </c>
      <c r="E295" s="68">
        <v>8513420698</v>
      </c>
      <c r="F295" s="106">
        <f t="shared" si="12"/>
        <v>0.33367360230984716</v>
      </c>
      <c r="G295" s="68">
        <v>0</v>
      </c>
      <c r="H295" s="68">
        <v>0</v>
      </c>
      <c r="I295" s="68">
        <v>2437947498</v>
      </c>
      <c r="J295" s="68">
        <f t="shared" si="15"/>
        <v>2437947498</v>
      </c>
      <c r="K295" s="106">
        <f t="shared" si="13"/>
        <v>9.5552510883321423E-2</v>
      </c>
    </row>
    <row r="296" spans="1:11" ht="23.1" customHeight="1">
      <c r="A296" s="64" t="s">
        <v>521</v>
      </c>
      <c r="B296" s="68">
        <v>0</v>
      </c>
      <c r="C296" s="68">
        <v>-6371882000</v>
      </c>
      <c r="D296" s="68">
        <v>25193461327</v>
      </c>
      <c r="E296" s="68">
        <v>18549199527</v>
      </c>
      <c r="F296" s="106">
        <f t="shared" ref="F296:F367" si="16">(E296/$M$12)*100</f>
        <v>0.72701425733515457</v>
      </c>
      <c r="G296" s="68">
        <v>0</v>
      </c>
      <c r="H296" s="68">
        <v>0</v>
      </c>
      <c r="I296" s="68">
        <v>25193461327</v>
      </c>
      <c r="J296" s="68">
        <f t="shared" si="15"/>
        <v>25193461327</v>
      </c>
      <c r="K296" s="106">
        <f t="shared" ref="K296:K367" si="17">(J296/$M$12)*100</f>
        <v>0.98742835504520166</v>
      </c>
    </row>
    <row r="297" spans="1:11" ht="23.1" customHeight="1">
      <c r="A297" s="64" t="s">
        <v>522</v>
      </c>
      <c r="B297" s="68">
        <v>0</v>
      </c>
      <c r="C297" s="68">
        <v>-19193677000</v>
      </c>
      <c r="D297" s="68">
        <v>44580465625</v>
      </c>
      <c r="E297" s="68">
        <v>25386755625</v>
      </c>
      <c r="F297" s="106">
        <f t="shared" si="16"/>
        <v>0.99500429978087823</v>
      </c>
      <c r="G297" s="68">
        <v>0</v>
      </c>
      <c r="H297" s="68">
        <v>0</v>
      </c>
      <c r="I297" s="68">
        <v>44580465625</v>
      </c>
      <c r="J297" s="68">
        <f t="shared" si="15"/>
        <v>44580465625</v>
      </c>
      <c r="K297" s="106">
        <f t="shared" si="17"/>
        <v>1.7472793939618914</v>
      </c>
    </row>
    <row r="298" spans="1:11" ht="23.1" customHeight="1">
      <c r="A298" s="64" t="s">
        <v>523</v>
      </c>
      <c r="B298" s="68">
        <v>0</v>
      </c>
      <c r="C298" s="68">
        <v>-7219529000</v>
      </c>
      <c r="D298" s="68">
        <v>12636414503</v>
      </c>
      <c r="E298" s="68">
        <v>5416849753</v>
      </c>
      <c r="F298" s="106">
        <f t="shared" si="16"/>
        <v>0.21230711301267305</v>
      </c>
      <c r="G298" s="68">
        <v>0</v>
      </c>
      <c r="H298" s="68">
        <v>0</v>
      </c>
      <c r="I298" s="68">
        <v>12636414503</v>
      </c>
      <c r="J298" s="68">
        <f t="shared" si="15"/>
        <v>12636414503</v>
      </c>
      <c r="K298" s="106">
        <f t="shared" si="17"/>
        <v>0.49526953936235601</v>
      </c>
    </row>
    <row r="299" spans="1:11" ht="23.1" customHeight="1" thickBot="1">
      <c r="A299" s="63"/>
      <c r="B299" s="166" t="s">
        <v>236</v>
      </c>
      <c r="C299" s="166"/>
      <c r="D299" s="166"/>
      <c r="E299" s="166"/>
      <c r="F299" s="166"/>
      <c r="G299" s="166" t="s">
        <v>237</v>
      </c>
      <c r="H299" s="166"/>
      <c r="I299" s="166"/>
      <c r="J299" s="166"/>
      <c r="K299" s="166"/>
    </row>
    <row r="300" spans="1:11" ht="23.1" customHeight="1">
      <c r="A300" s="167" t="s">
        <v>306</v>
      </c>
      <c r="B300" s="159" t="s">
        <v>307</v>
      </c>
      <c r="C300" s="159" t="s">
        <v>303</v>
      </c>
      <c r="D300" s="159" t="s">
        <v>304</v>
      </c>
      <c r="E300" s="159" t="s">
        <v>55</v>
      </c>
      <c r="F300" s="159"/>
      <c r="G300" s="159" t="s">
        <v>307</v>
      </c>
      <c r="H300" s="159" t="s">
        <v>303</v>
      </c>
      <c r="I300" s="159" t="s">
        <v>304</v>
      </c>
      <c r="J300" s="159" t="s">
        <v>55</v>
      </c>
      <c r="K300" s="163"/>
    </row>
    <row r="301" spans="1:11" ht="23.1" customHeight="1" thickBot="1">
      <c r="A301" s="168"/>
      <c r="B301" s="160"/>
      <c r="C301" s="160"/>
      <c r="D301" s="160"/>
      <c r="E301" s="161"/>
      <c r="F301" s="161"/>
      <c r="G301" s="160"/>
      <c r="H301" s="160"/>
      <c r="I301" s="160"/>
      <c r="J301" s="161"/>
      <c r="K301" s="164"/>
    </row>
    <row r="302" spans="1:11" ht="23.1" customHeight="1" thickBot="1">
      <c r="A302" s="169"/>
      <c r="B302" s="161"/>
      <c r="C302" s="161"/>
      <c r="D302" s="161"/>
      <c r="E302" s="72" t="s">
        <v>154</v>
      </c>
      <c r="F302" s="72" t="s">
        <v>308</v>
      </c>
      <c r="G302" s="161"/>
      <c r="H302" s="161"/>
      <c r="I302" s="161"/>
      <c r="J302" s="72" t="s">
        <v>154</v>
      </c>
      <c r="K302" s="73" t="s">
        <v>308</v>
      </c>
    </row>
    <row r="303" spans="1:11" ht="23.1" customHeight="1">
      <c r="A303" s="64" t="s">
        <v>524</v>
      </c>
      <c r="B303" s="68">
        <v>0</v>
      </c>
      <c r="C303" s="68">
        <v>6475000</v>
      </c>
      <c r="D303" s="68">
        <v>0</v>
      </c>
      <c r="E303" s="68">
        <v>6475000</v>
      </c>
      <c r="F303" s="106">
        <f t="shared" si="16"/>
        <v>2.5378007872485622E-4</v>
      </c>
      <c r="G303" s="68">
        <v>0</v>
      </c>
      <c r="H303" s="68">
        <v>-5950000</v>
      </c>
      <c r="I303" s="68">
        <v>0</v>
      </c>
      <c r="J303" s="68">
        <f t="shared" ref="J303:J335" si="18">G303+H303+I303</f>
        <v>-5950000</v>
      </c>
      <c r="K303" s="106">
        <f t="shared" si="17"/>
        <v>-2.3320331558500301E-4</v>
      </c>
    </row>
    <row r="304" spans="1:11" ht="23.1" customHeight="1">
      <c r="A304" s="64" t="s">
        <v>525</v>
      </c>
      <c r="B304" s="68">
        <v>0</v>
      </c>
      <c r="C304" s="68">
        <v>517872000</v>
      </c>
      <c r="D304" s="68">
        <v>0</v>
      </c>
      <c r="E304" s="68">
        <v>517627042</v>
      </c>
      <c r="F304" s="106">
        <f t="shared" si="16"/>
        <v>2.0287788643841616E-2</v>
      </c>
      <c r="G304" s="68">
        <v>0</v>
      </c>
      <c r="H304" s="68">
        <v>517872000</v>
      </c>
      <c r="I304" s="68">
        <v>0</v>
      </c>
      <c r="J304" s="68">
        <f t="shared" si="18"/>
        <v>517872000</v>
      </c>
      <c r="K304" s="106">
        <f t="shared" si="17"/>
        <v>2.0297389487165828E-2</v>
      </c>
    </row>
    <row r="305" spans="1:11" ht="23.1" customHeight="1">
      <c r="A305" s="64" t="s">
        <v>526</v>
      </c>
      <c r="B305" s="68">
        <v>0</v>
      </c>
      <c r="C305" s="68">
        <v>7764877000</v>
      </c>
      <c r="D305" s="68">
        <v>0</v>
      </c>
      <c r="E305" s="68">
        <v>7764828972</v>
      </c>
      <c r="F305" s="106">
        <f t="shared" si="16"/>
        <v>0.30433342205393121</v>
      </c>
      <c r="G305" s="68">
        <v>0</v>
      </c>
      <c r="H305" s="68">
        <v>1556923000</v>
      </c>
      <c r="I305" s="68">
        <v>0</v>
      </c>
      <c r="J305" s="68">
        <f t="shared" si="18"/>
        <v>1556923000</v>
      </c>
      <c r="K305" s="106">
        <f t="shared" si="17"/>
        <v>6.1021782472361286E-2</v>
      </c>
    </row>
    <row r="306" spans="1:11" ht="23.1" customHeight="1">
      <c r="A306" s="64" t="s">
        <v>527</v>
      </c>
      <c r="B306" s="68">
        <v>0</v>
      </c>
      <c r="C306" s="68">
        <v>2267123000</v>
      </c>
      <c r="D306" s="68">
        <v>0</v>
      </c>
      <c r="E306" s="68">
        <v>2266725583</v>
      </c>
      <c r="F306" s="106">
        <f t="shared" si="16"/>
        <v>8.8841667475117472E-2</v>
      </c>
      <c r="G306" s="68">
        <v>0</v>
      </c>
      <c r="H306" s="68">
        <v>2680823000</v>
      </c>
      <c r="I306" s="68">
        <v>0</v>
      </c>
      <c r="J306" s="68">
        <f t="shared" si="18"/>
        <v>2680823000</v>
      </c>
      <c r="K306" s="106">
        <f t="shared" si="17"/>
        <v>0.105071733125468</v>
      </c>
    </row>
    <row r="307" spans="1:11" ht="23.1" customHeight="1">
      <c r="A307" s="64" t="s">
        <v>528</v>
      </c>
      <c r="B307" s="68">
        <v>0</v>
      </c>
      <c r="C307" s="68">
        <v>720390000</v>
      </c>
      <c r="D307" s="68">
        <v>0</v>
      </c>
      <c r="E307" s="68">
        <v>720241334</v>
      </c>
      <c r="F307" s="106">
        <f t="shared" si="16"/>
        <v>2.8229019682380768E-2</v>
      </c>
      <c r="G307" s="68">
        <v>0</v>
      </c>
      <c r="H307" s="68">
        <v>965910000</v>
      </c>
      <c r="I307" s="68">
        <v>0</v>
      </c>
      <c r="J307" s="68">
        <f t="shared" si="18"/>
        <v>965910000</v>
      </c>
      <c r="K307" s="106">
        <f t="shared" si="17"/>
        <v>3.7857716732220215E-2</v>
      </c>
    </row>
    <row r="308" spans="1:11" ht="23.1" customHeight="1">
      <c r="A308" s="64" t="s">
        <v>529</v>
      </c>
      <c r="B308" s="68">
        <v>0</v>
      </c>
      <c r="C308" s="68">
        <v>96268000</v>
      </c>
      <c r="D308" s="68">
        <v>0</v>
      </c>
      <c r="E308" s="68">
        <v>96268000</v>
      </c>
      <c r="F308" s="106">
        <f t="shared" si="16"/>
        <v>3.7731120646616926E-3</v>
      </c>
      <c r="G308" s="68">
        <v>0</v>
      </c>
      <c r="H308" s="68">
        <v>206578000</v>
      </c>
      <c r="I308" s="68">
        <v>0</v>
      </c>
      <c r="J308" s="68">
        <f t="shared" si="18"/>
        <v>206578000</v>
      </c>
      <c r="K308" s="106">
        <f t="shared" si="17"/>
        <v>8.0965839541039929E-3</v>
      </c>
    </row>
    <row r="309" spans="1:11" ht="23.1" customHeight="1">
      <c r="A309" s="64" t="s">
        <v>530</v>
      </c>
      <c r="B309" s="68">
        <v>0</v>
      </c>
      <c r="C309" s="68">
        <v>4020000</v>
      </c>
      <c r="D309" s="68">
        <v>0</v>
      </c>
      <c r="E309" s="68">
        <v>4020000</v>
      </c>
      <c r="F309" s="106">
        <f t="shared" si="16"/>
        <v>1.5755921489944743E-4</v>
      </c>
      <c r="G309" s="68">
        <v>0</v>
      </c>
      <c r="H309" s="68">
        <v>-21480000</v>
      </c>
      <c r="I309" s="68">
        <v>0</v>
      </c>
      <c r="J309" s="68">
        <f t="shared" si="18"/>
        <v>-21480000</v>
      </c>
      <c r="K309" s="106">
        <f t="shared" si="17"/>
        <v>-8.4188356617913708E-4</v>
      </c>
    </row>
    <row r="310" spans="1:11" ht="23.1" customHeight="1">
      <c r="A310" s="64" t="s">
        <v>531</v>
      </c>
      <c r="B310" s="68">
        <v>0</v>
      </c>
      <c r="C310" s="68">
        <v>-18000000</v>
      </c>
      <c r="D310" s="68">
        <v>0</v>
      </c>
      <c r="E310" s="68">
        <v>-18000000</v>
      </c>
      <c r="F310" s="106">
        <f t="shared" si="16"/>
        <v>-7.0548902193782429E-4</v>
      </c>
      <c r="G310" s="68">
        <v>0</v>
      </c>
      <c r="H310" s="68">
        <v>-90000000</v>
      </c>
      <c r="I310" s="68">
        <v>0</v>
      </c>
      <c r="J310" s="68">
        <f t="shared" si="18"/>
        <v>-90000000</v>
      </c>
      <c r="K310" s="106">
        <f t="shared" si="17"/>
        <v>-3.5274451096891212E-3</v>
      </c>
    </row>
    <row r="311" spans="1:11" ht="23.1" customHeight="1">
      <c r="A311" s="64" t="s">
        <v>532</v>
      </c>
      <c r="B311" s="68">
        <v>0</v>
      </c>
      <c r="C311" s="68">
        <v>-2490000</v>
      </c>
      <c r="D311" s="68">
        <v>0</v>
      </c>
      <c r="E311" s="68">
        <v>-2490000</v>
      </c>
      <c r="F311" s="106">
        <f t="shared" si="16"/>
        <v>-9.7592648034732345E-5</v>
      </c>
      <c r="G311" s="68">
        <v>0</v>
      </c>
      <c r="H311" s="68">
        <v>-5961000</v>
      </c>
      <c r="I311" s="68">
        <v>0</v>
      </c>
      <c r="J311" s="68">
        <f t="shared" si="18"/>
        <v>-5961000</v>
      </c>
      <c r="K311" s="106">
        <f t="shared" si="17"/>
        <v>-2.3363444776507614E-4</v>
      </c>
    </row>
    <row r="312" spans="1:11" ht="23.1" customHeight="1">
      <c r="A312" s="64" t="s">
        <v>533</v>
      </c>
      <c r="B312" s="68">
        <v>0</v>
      </c>
      <c r="C312" s="68">
        <v>1884000</v>
      </c>
      <c r="D312" s="68">
        <v>0</v>
      </c>
      <c r="E312" s="68">
        <v>1884000</v>
      </c>
      <c r="F312" s="106">
        <f t="shared" si="16"/>
        <v>7.3841184296158941E-5</v>
      </c>
      <c r="G312" s="68">
        <v>0</v>
      </c>
      <c r="H312" s="68">
        <v>-12496000</v>
      </c>
      <c r="I312" s="68">
        <v>0</v>
      </c>
      <c r="J312" s="68">
        <f t="shared" si="18"/>
        <v>-12496000</v>
      </c>
      <c r="K312" s="106">
        <f t="shared" si="17"/>
        <v>-4.8976615656305851E-4</v>
      </c>
    </row>
    <row r="313" spans="1:11" ht="23.1" customHeight="1">
      <c r="A313" s="64" t="s">
        <v>534</v>
      </c>
      <c r="B313" s="68">
        <v>0</v>
      </c>
      <c r="C313" s="68">
        <v>392000</v>
      </c>
      <c r="D313" s="68">
        <v>0</v>
      </c>
      <c r="E313" s="68">
        <v>392000</v>
      </c>
      <c r="F313" s="106">
        <f t="shared" si="16"/>
        <v>1.536398314442373E-5</v>
      </c>
      <c r="G313" s="68">
        <v>0</v>
      </c>
      <c r="H313" s="68">
        <v>-608000</v>
      </c>
      <c r="I313" s="68">
        <v>0</v>
      </c>
      <c r="J313" s="68">
        <f t="shared" si="18"/>
        <v>-608000</v>
      </c>
      <c r="K313" s="106">
        <f t="shared" si="17"/>
        <v>-2.3829851407677621E-5</v>
      </c>
    </row>
    <row r="314" spans="1:11" ht="23.1" customHeight="1">
      <c r="A314" s="64" t="s">
        <v>535</v>
      </c>
      <c r="B314" s="68">
        <v>0</v>
      </c>
      <c r="C314" s="68">
        <v>122710000</v>
      </c>
      <c r="D314" s="68">
        <v>0</v>
      </c>
      <c r="E314" s="68">
        <v>122545092</v>
      </c>
      <c r="F314" s="106">
        <f t="shared" si="16"/>
        <v>4.8030120610200386E-3</v>
      </c>
      <c r="G314" s="68">
        <v>0</v>
      </c>
      <c r="H314" s="68">
        <v>122710000</v>
      </c>
      <c r="I314" s="68">
        <v>0</v>
      </c>
      <c r="J314" s="68">
        <f t="shared" si="18"/>
        <v>122710000</v>
      </c>
      <c r="K314" s="106">
        <f t="shared" si="17"/>
        <v>4.8094754378883563E-3</v>
      </c>
    </row>
    <row r="315" spans="1:11" ht="23.1" customHeight="1">
      <c r="A315" s="64" t="s">
        <v>536</v>
      </c>
      <c r="B315" s="68">
        <v>0</v>
      </c>
      <c r="C315" s="68">
        <v>252115000</v>
      </c>
      <c r="D315" s="68">
        <v>0</v>
      </c>
      <c r="E315" s="68">
        <v>251897894</v>
      </c>
      <c r="F315" s="106">
        <f t="shared" si="16"/>
        <v>9.8728443814587626E-3</v>
      </c>
      <c r="G315" s="68">
        <v>0</v>
      </c>
      <c r="H315" s="68">
        <v>252173000</v>
      </c>
      <c r="I315" s="68">
        <v>0</v>
      </c>
      <c r="J315" s="68">
        <f t="shared" si="18"/>
        <v>252173000</v>
      </c>
      <c r="K315" s="106">
        <f t="shared" si="17"/>
        <v>9.8836268405070541E-3</v>
      </c>
    </row>
    <row r="316" spans="1:11" ht="23.1" customHeight="1">
      <c r="A316" s="64" t="s">
        <v>537</v>
      </c>
      <c r="B316" s="68">
        <v>0</v>
      </c>
      <c r="C316" s="68">
        <v>66633000</v>
      </c>
      <c r="D316" s="68">
        <v>0</v>
      </c>
      <c r="E316" s="68">
        <v>63584176</v>
      </c>
      <c r="F316" s="106">
        <f t="shared" si="16"/>
        <v>2.4921076742756934E-3</v>
      </c>
      <c r="G316" s="68">
        <v>0</v>
      </c>
      <c r="H316" s="68">
        <v>66633000</v>
      </c>
      <c r="I316" s="68">
        <v>0</v>
      </c>
      <c r="J316" s="68">
        <f t="shared" si="18"/>
        <v>66633000</v>
      </c>
      <c r="K316" s="106">
        <f t="shared" si="17"/>
        <v>2.6116027777101695E-3</v>
      </c>
    </row>
    <row r="317" spans="1:11" ht="23.1" customHeight="1">
      <c r="A317" s="64" t="s">
        <v>538</v>
      </c>
      <c r="B317" s="68">
        <v>0</v>
      </c>
      <c r="C317" s="68">
        <v>-421608000</v>
      </c>
      <c r="D317" s="68">
        <v>0</v>
      </c>
      <c r="E317" s="68">
        <v>-423973341</v>
      </c>
      <c r="F317" s="106">
        <f t="shared" si="16"/>
        <v>-1.6617140981655648E-2</v>
      </c>
      <c r="G317" s="68">
        <v>0</v>
      </c>
      <c r="H317" s="68">
        <v>-701608000</v>
      </c>
      <c r="I317" s="68">
        <v>0</v>
      </c>
      <c r="J317" s="68">
        <f t="shared" si="18"/>
        <v>-701608000</v>
      </c>
      <c r="K317" s="106">
        <f t="shared" si="17"/>
        <v>-2.7498707872430722E-2</v>
      </c>
    </row>
    <row r="318" spans="1:11" ht="23.1" customHeight="1">
      <c r="A318" s="64" t="s">
        <v>539</v>
      </c>
      <c r="B318" s="68">
        <v>0</v>
      </c>
      <c r="C318" s="68">
        <v>-764991000</v>
      </c>
      <c r="D318" s="68">
        <v>0</v>
      </c>
      <c r="E318" s="68">
        <v>-766493077</v>
      </c>
      <c r="F318" s="106">
        <f t="shared" si="16"/>
        <v>-3.0041802845269076E-2</v>
      </c>
      <c r="G318" s="68">
        <v>0</v>
      </c>
      <c r="H318" s="68">
        <v>-764991000</v>
      </c>
      <c r="I318" s="68">
        <v>0</v>
      </c>
      <c r="J318" s="68">
        <f t="shared" si="18"/>
        <v>-764991000</v>
      </c>
      <c r="K318" s="106">
        <f t="shared" si="17"/>
        <v>-2.9982930687846562E-2</v>
      </c>
    </row>
    <row r="319" spans="1:11" ht="23.1" customHeight="1">
      <c r="A319" s="64" t="s">
        <v>540</v>
      </c>
      <c r="B319" s="68">
        <v>0</v>
      </c>
      <c r="C319" s="68">
        <v>728364000</v>
      </c>
      <c r="D319" s="68">
        <v>0</v>
      </c>
      <c r="E319" s="68">
        <v>728364000</v>
      </c>
      <c r="F319" s="106">
        <f t="shared" si="16"/>
        <v>2.8547378109706745E-2</v>
      </c>
      <c r="G319" s="68">
        <v>0</v>
      </c>
      <c r="H319" s="68">
        <v>-3074636000</v>
      </c>
      <c r="I319" s="68">
        <v>0</v>
      </c>
      <c r="J319" s="68">
        <f t="shared" si="18"/>
        <v>-3074636000</v>
      </c>
      <c r="K319" s="106">
        <f t="shared" si="17"/>
        <v>-0.12050677469193469</v>
      </c>
    </row>
    <row r="320" spans="1:11" ht="23.1" customHeight="1">
      <c r="A320" s="64" t="s">
        <v>541</v>
      </c>
      <c r="B320" s="68">
        <v>0</v>
      </c>
      <c r="C320" s="68">
        <v>15120000</v>
      </c>
      <c r="D320" s="68">
        <v>0</v>
      </c>
      <c r="E320" s="68">
        <v>15116033</v>
      </c>
      <c r="F320" s="106">
        <f t="shared" si="16"/>
        <v>5.924552964861042E-4</v>
      </c>
      <c r="G320" s="68">
        <v>0</v>
      </c>
      <c r="H320" s="68">
        <v>15120000</v>
      </c>
      <c r="I320" s="68">
        <v>0</v>
      </c>
      <c r="J320" s="68">
        <f t="shared" si="18"/>
        <v>15120000</v>
      </c>
      <c r="K320" s="106">
        <f t="shared" si="17"/>
        <v>5.9261077842777236E-4</v>
      </c>
    </row>
    <row r="321" spans="1:11" ht="23.1" customHeight="1">
      <c r="A321" s="64" t="s">
        <v>542</v>
      </c>
      <c r="B321" s="68">
        <v>0</v>
      </c>
      <c r="C321" s="68">
        <v>1530000</v>
      </c>
      <c r="D321" s="68">
        <v>0</v>
      </c>
      <c r="E321" s="68">
        <v>1530000</v>
      </c>
      <c r="F321" s="106">
        <f t="shared" si="16"/>
        <v>5.9966566864715068E-5</v>
      </c>
      <c r="G321" s="68">
        <v>0</v>
      </c>
      <c r="H321" s="68">
        <v>-3360000</v>
      </c>
      <c r="I321" s="68">
        <v>0</v>
      </c>
      <c r="J321" s="68">
        <f t="shared" si="18"/>
        <v>-3360000</v>
      </c>
      <c r="K321" s="106">
        <f t="shared" si="17"/>
        <v>-1.3169128409506054E-4</v>
      </c>
    </row>
    <row r="322" spans="1:11" ht="23.1" customHeight="1">
      <c r="A322" s="64" t="s">
        <v>543</v>
      </c>
      <c r="B322" s="68">
        <v>0</v>
      </c>
      <c r="C322" s="68">
        <v>3860000</v>
      </c>
      <c r="D322" s="68">
        <v>0</v>
      </c>
      <c r="E322" s="68">
        <v>3860000</v>
      </c>
      <c r="F322" s="106">
        <f t="shared" si="16"/>
        <v>1.5128820137111121E-4</v>
      </c>
      <c r="G322" s="68">
        <v>0</v>
      </c>
      <c r="H322" s="68">
        <v>1000000</v>
      </c>
      <c r="I322" s="68">
        <v>0</v>
      </c>
      <c r="J322" s="68">
        <f t="shared" si="18"/>
        <v>1000000</v>
      </c>
      <c r="K322" s="106">
        <f t="shared" si="17"/>
        <v>3.9193834552101351E-5</v>
      </c>
    </row>
    <row r="323" spans="1:11" ht="23.1" customHeight="1">
      <c r="A323" s="64" t="s">
        <v>544</v>
      </c>
      <c r="B323" s="68">
        <v>0</v>
      </c>
      <c r="C323" s="68">
        <v>33915000</v>
      </c>
      <c r="D323" s="68">
        <v>0</v>
      </c>
      <c r="E323" s="68">
        <v>33915000</v>
      </c>
      <c r="F323" s="106">
        <f t="shared" si="16"/>
        <v>1.3292588988345173E-3</v>
      </c>
      <c r="G323" s="68">
        <v>0</v>
      </c>
      <c r="H323" s="68">
        <v>-15955000</v>
      </c>
      <c r="I323" s="68">
        <v>0</v>
      </c>
      <c r="J323" s="68">
        <f t="shared" si="18"/>
        <v>-15955000</v>
      </c>
      <c r="K323" s="106">
        <f t="shared" si="17"/>
        <v>-6.2533763027877698E-4</v>
      </c>
    </row>
    <row r="324" spans="1:11" ht="23.1" customHeight="1">
      <c r="A324" s="64" t="s">
        <v>545</v>
      </c>
      <c r="B324" s="68">
        <v>0</v>
      </c>
      <c r="C324" s="68">
        <v>827640000</v>
      </c>
      <c r="D324" s="68">
        <v>0</v>
      </c>
      <c r="E324" s="68">
        <v>827640000</v>
      </c>
      <c r="F324" s="106">
        <f t="shared" si="16"/>
        <v>3.2438385228701162E-2</v>
      </c>
      <c r="G324" s="68">
        <v>0</v>
      </c>
      <c r="H324" s="68">
        <v>55820000</v>
      </c>
      <c r="I324" s="68">
        <v>0</v>
      </c>
      <c r="J324" s="68">
        <f t="shared" si="18"/>
        <v>55820000</v>
      </c>
      <c r="K324" s="106">
        <f t="shared" si="17"/>
        <v>2.1877998446982972E-3</v>
      </c>
    </row>
    <row r="325" spans="1:11" ht="23.1" customHeight="1">
      <c r="A325" s="64" t="s">
        <v>546</v>
      </c>
      <c r="B325" s="68">
        <v>0</v>
      </c>
      <c r="C325" s="68">
        <v>2014000</v>
      </c>
      <c r="D325" s="68">
        <v>0</v>
      </c>
      <c r="E325" s="68">
        <v>1849791</v>
      </c>
      <c r="F325" s="106">
        <f t="shared" si="16"/>
        <v>7.2500402409966108E-5</v>
      </c>
      <c r="G325" s="68">
        <v>0</v>
      </c>
      <c r="H325" s="68">
        <v>2014000</v>
      </c>
      <c r="I325" s="68">
        <v>0</v>
      </c>
      <c r="J325" s="68">
        <f t="shared" si="18"/>
        <v>2014000</v>
      </c>
      <c r="K325" s="106">
        <f t="shared" si="17"/>
        <v>7.8936382787932121E-5</v>
      </c>
    </row>
    <row r="326" spans="1:11" ht="23.1" customHeight="1">
      <c r="A326" s="64" t="s">
        <v>547</v>
      </c>
      <c r="B326" s="68">
        <v>0</v>
      </c>
      <c r="C326" s="68">
        <v>142197000</v>
      </c>
      <c r="D326" s="68">
        <v>0</v>
      </c>
      <c r="E326" s="68">
        <v>141376914</v>
      </c>
      <c r="F326" s="106">
        <f t="shared" si="16"/>
        <v>5.5411033768026615E-3</v>
      </c>
      <c r="G326" s="68">
        <v>0</v>
      </c>
      <c r="H326" s="68">
        <v>103213000</v>
      </c>
      <c r="I326" s="68">
        <v>0</v>
      </c>
      <c r="J326" s="68">
        <f t="shared" si="18"/>
        <v>103213000</v>
      </c>
      <c r="K326" s="106">
        <f t="shared" si="17"/>
        <v>4.045313245626036E-3</v>
      </c>
    </row>
    <row r="327" spans="1:11" ht="23.1" customHeight="1">
      <c r="A327" s="64" t="s">
        <v>548</v>
      </c>
      <c r="B327" s="68">
        <v>0</v>
      </c>
      <c r="C327" s="68">
        <v>948436000</v>
      </c>
      <c r="D327" s="68">
        <v>0</v>
      </c>
      <c r="E327" s="68">
        <v>947506912</v>
      </c>
      <c r="F327" s="106">
        <f t="shared" si="16"/>
        <v>3.713642914590045E-2</v>
      </c>
      <c r="G327" s="68">
        <v>0</v>
      </c>
      <c r="H327" s="68">
        <v>948436000</v>
      </c>
      <c r="I327" s="68">
        <v>0</v>
      </c>
      <c r="J327" s="68">
        <f t="shared" si="18"/>
        <v>948436000</v>
      </c>
      <c r="K327" s="106">
        <f t="shared" si="17"/>
        <v>3.7172843667256796E-2</v>
      </c>
    </row>
    <row r="328" spans="1:11" ht="23.1" customHeight="1">
      <c r="A328" s="64" t="s">
        <v>549</v>
      </c>
      <c r="B328" s="68">
        <v>0</v>
      </c>
      <c r="C328" s="68">
        <v>0</v>
      </c>
      <c r="D328" s="68">
        <v>0</v>
      </c>
      <c r="E328" s="68">
        <v>-7081</v>
      </c>
      <c r="F328" s="106">
        <f t="shared" si="16"/>
        <v>-2.7753154246342963E-7</v>
      </c>
      <c r="G328" s="68">
        <v>0</v>
      </c>
      <c r="H328" s="68">
        <v>0</v>
      </c>
      <c r="I328" s="68">
        <v>0</v>
      </c>
      <c r="J328" s="68">
        <f t="shared" si="18"/>
        <v>0</v>
      </c>
      <c r="K328" s="106">
        <f t="shared" si="17"/>
        <v>0</v>
      </c>
    </row>
    <row r="329" spans="1:11" ht="23.1" customHeight="1">
      <c r="A329" s="64" t="s">
        <v>550</v>
      </c>
      <c r="B329" s="68">
        <v>0</v>
      </c>
      <c r="C329" s="68">
        <v>493442000</v>
      </c>
      <c r="D329" s="68">
        <v>0</v>
      </c>
      <c r="E329" s="68">
        <v>493265737</v>
      </c>
      <c r="F329" s="106">
        <f t="shared" si="16"/>
        <v>1.9332975686198337E-2</v>
      </c>
      <c r="G329" s="68">
        <v>0</v>
      </c>
      <c r="H329" s="68">
        <v>493442000</v>
      </c>
      <c r="I329" s="68">
        <v>0</v>
      </c>
      <c r="J329" s="68">
        <f t="shared" si="18"/>
        <v>493442000</v>
      </c>
      <c r="K329" s="106">
        <f t="shared" si="17"/>
        <v>1.9339884109057993E-2</v>
      </c>
    </row>
    <row r="330" spans="1:11" ht="23.1" customHeight="1">
      <c r="A330" s="64" t="s">
        <v>551</v>
      </c>
      <c r="B330" s="68">
        <v>0</v>
      </c>
      <c r="C330" s="68">
        <v>2789941000</v>
      </c>
      <c r="D330" s="68">
        <v>0</v>
      </c>
      <c r="E330" s="68">
        <v>2789941000</v>
      </c>
      <c r="F330" s="106">
        <f t="shared" si="16"/>
        <v>0.10934848596412419</v>
      </c>
      <c r="G330" s="68">
        <v>0</v>
      </c>
      <c r="H330" s="68">
        <v>3813263000</v>
      </c>
      <c r="I330" s="68">
        <v>0</v>
      </c>
      <c r="J330" s="68">
        <f t="shared" si="18"/>
        <v>3813263000</v>
      </c>
      <c r="K330" s="106">
        <f t="shared" si="17"/>
        <v>0.14945639912564965</v>
      </c>
    </row>
    <row r="331" spans="1:11" ht="23.1" customHeight="1">
      <c r="A331" s="64" t="s">
        <v>552</v>
      </c>
      <c r="B331" s="68">
        <v>0</v>
      </c>
      <c r="C331" s="68">
        <v>8092224000</v>
      </c>
      <c r="D331" s="68">
        <v>0</v>
      </c>
      <c r="E331" s="68">
        <v>8092224000</v>
      </c>
      <c r="F331" s="106">
        <f t="shared" si="16"/>
        <v>0.31716528861454379</v>
      </c>
      <c r="G331" s="68">
        <v>0</v>
      </c>
      <c r="H331" s="68">
        <v>7393514000</v>
      </c>
      <c r="I331" s="68">
        <v>0</v>
      </c>
      <c r="J331" s="68">
        <f t="shared" si="18"/>
        <v>7393514000</v>
      </c>
      <c r="K331" s="106">
        <f t="shared" si="17"/>
        <v>0.28978016447464505</v>
      </c>
    </row>
    <row r="332" spans="1:11" ht="23.1" customHeight="1">
      <c r="A332" s="64" t="s">
        <v>553</v>
      </c>
      <c r="B332" s="68">
        <v>0</v>
      </c>
      <c r="C332" s="68">
        <v>1070720000</v>
      </c>
      <c r="D332" s="68">
        <v>0</v>
      </c>
      <c r="E332" s="68">
        <v>1070720000</v>
      </c>
      <c r="F332" s="106">
        <f t="shared" si="16"/>
        <v>4.1965622531625953E-2</v>
      </c>
      <c r="G332" s="68">
        <v>0</v>
      </c>
      <c r="H332" s="68">
        <v>1580610000</v>
      </c>
      <c r="I332" s="68">
        <v>0</v>
      </c>
      <c r="J332" s="68">
        <f t="shared" si="18"/>
        <v>1580610000</v>
      </c>
      <c r="K332" s="106">
        <f t="shared" si="17"/>
        <v>6.1950166831396911E-2</v>
      </c>
    </row>
    <row r="333" spans="1:11" ht="23.1" customHeight="1">
      <c r="A333" s="64" t="s">
        <v>554</v>
      </c>
      <c r="B333" s="68">
        <v>0</v>
      </c>
      <c r="C333" s="68">
        <v>1479406000</v>
      </c>
      <c r="D333" s="68">
        <v>0</v>
      </c>
      <c r="E333" s="68">
        <v>1479406000</v>
      </c>
      <c r="F333" s="106">
        <f t="shared" si="16"/>
        <v>5.7983593999386053E-2</v>
      </c>
      <c r="G333" s="68">
        <v>0</v>
      </c>
      <c r="H333" s="68">
        <v>1878972000</v>
      </c>
      <c r="I333" s="68">
        <v>0</v>
      </c>
      <c r="J333" s="68">
        <f t="shared" si="18"/>
        <v>1878972000</v>
      </c>
      <c r="K333" s="106">
        <f t="shared" si="17"/>
        <v>7.3644117696030978E-2</v>
      </c>
    </row>
    <row r="334" spans="1:11" ht="23.1" customHeight="1">
      <c r="A334" s="64" t="s">
        <v>555</v>
      </c>
      <c r="B334" s="68">
        <v>0</v>
      </c>
      <c r="C334" s="68">
        <v>-1460674000</v>
      </c>
      <c r="D334" s="68">
        <v>0</v>
      </c>
      <c r="E334" s="68">
        <v>-1473479207</v>
      </c>
      <c r="F334" s="106">
        <f t="shared" si="16"/>
        <v>-5.7751300255119493E-2</v>
      </c>
      <c r="G334" s="68">
        <v>0</v>
      </c>
      <c r="H334" s="68">
        <v>-1460674000</v>
      </c>
      <c r="I334" s="68">
        <v>0</v>
      </c>
      <c r="J334" s="68">
        <f t="shared" si="18"/>
        <v>-1460674000</v>
      </c>
      <c r="K334" s="106">
        <f t="shared" si="17"/>
        <v>-5.7249415090556081E-2</v>
      </c>
    </row>
    <row r="335" spans="1:11" ht="23.1" customHeight="1">
      <c r="A335" s="64" t="s">
        <v>556</v>
      </c>
      <c r="B335" s="68">
        <v>0</v>
      </c>
      <c r="C335" s="68">
        <v>4618517000</v>
      </c>
      <c r="D335" s="68">
        <v>0</v>
      </c>
      <c r="E335" s="68">
        <v>4614603910</v>
      </c>
      <c r="F335" s="106">
        <f t="shared" si="16"/>
        <v>0.18086402217201997</v>
      </c>
      <c r="G335" s="68">
        <v>0</v>
      </c>
      <c r="H335" s="68">
        <v>5049595000</v>
      </c>
      <c r="I335" s="68">
        <v>0</v>
      </c>
      <c r="J335" s="68">
        <f t="shared" si="18"/>
        <v>5049595000</v>
      </c>
      <c r="K335" s="106">
        <f t="shared" si="17"/>
        <v>0.19791299098511822</v>
      </c>
    </row>
    <row r="336" spans="1:11" ht="23.1" customHeight="1" thickBot="1">
      <c r="A336" s="63"/>
      <c r="B336" s="166" t="s">
        <v>236</v>
      </c>
      <c r="C336" s="166"/>
      <c r="D336" s="166"/>
      <c r="E336" s="166"/>
      <c r="F336" s="166"/>
      <c r="G336" s="166" t="s">
        <v>237</v>
      </c>
      <c r="H336" s="166"/>
      <c r="I336" s="166"/>
      <c r="J336" s="166"/>
      <c r="K336" s="166"/>
    </row>
    <row r="337" spans="1:11" ht="23.1" customHeight="1">
      <c r="A337" s="167" t="s">
        <v>306</v>
      </c>
      <c r="B337" s="159" t="s">
        <v>307</v>
      </c>
      <c r="C337" s="159" t="s">
        <v>303</v>
      </c>
      <c r="D337" s="159" t="s">
        <v>304</v>
      </c>
      <c r="E337" s="159" t="s">
        <v>55</v>
      </c>
      <c r="F337" s="159"/>
      <c r="G337" s="159" t="s">
        <v>307</v>
      </c>
      <c r="H337" s="159" t="s">
        <v>303</v>
      </c>
      <c r="I337" s="159" t="s">
        <v>304</v>
      </c>
      <c r="J337" s="159" t="s">
        <v>55</v>
      </c>
      <c r="K337" s="163"/>
    </row>
    <row r="338" spans="1:11" ht="23.1" customHeight="1" thickBot="1">
      <c r="A338" s="168"/>
      <c r="B338" s="160"/>
      <c r="C338" s="160"/>
      <c r="D338" s="160"/>
      <c r="E338" s="161"/>
      <c r="F338" s="161"/>
      <c r="G338" s="160"/>
      <c r="H338" s="160"/>
      <c r="I338" s="160"/>
      <c r="J338" s="161"/>
      <c r="K338" s="164"/>
    </row>
    <row r="339" spans="1:11" ht="23.1" customHeight="1" thickBot="1">
      <c r="A339" s="169"/>
      <c r="B339" s="161"/>
      <c r="C339" s="161"/>
      <c r="D339" s="161"/>
      <c r="E339" s="72" t="s">
        <v>154</v>
      </c>
      <c r="F339" s="72" t="s">
        <v>308</v>
      </c>
      <c r="G339" s="161"/>
      <c r="H339" s="161"/>
      <c r="I339" s="161"/>
      <c r="J339" s="72" t="s">
        <v>154</v>
      </c>
      <c r="K339" s="73" t="s">
        <v>308</v>
      </c>
    </row>
    <row r="340" spans="1:11" ht="23.1" customHeight="1">
      <c r="A340" s="64" t="s">
        <v>557</v>
      </c>
      <c r="B340" s="68">
        <v>0</v>
      </c>
      <c r="C340" s="68">
        <v>-328494000</v>
      </c>
      <c r="D340" s="68">
        <v>0</v>
      </c>
      <c r="E340" s="68">
        <v>-329029095</v>
      </c>
      <c r="F340" s="106">
        <f t="shared" si="16"/>
        <v>-1.2895911912257639E-2</v>
      </c>
      <c r="G340" s="68">
        <v>0</v>
      </c>
      <c r="H340" s="68">
        <v>-328494000</v>
      </c>
      <c r="I340" s="68">
        <v>0</v>
      </c>
      <c r="J340" s="68">
        <f t="shared" ref="J340:J372" si="19">G340+H340+I340</f>
        <v>-328494000</v>
      </c>
      <c r="K340" s="106">
        <f t="shared" si="17"/>
        <v>-1.2874939487357979E-2</v>
      </c>
    </row>
    <row r="341" spans="1:11" ht="23.1" customHeight="1">
      <c r="A341" s="64" t="s">
        <v>558</v>
      </c>
      <c r="B341" s="68">
        <v>0</v>
      </c>
      <c r="C341" s="68">
        <v>-30000000</v>
      </c>
      <c r="D341" s="68">
        <v>0</v>
      </c>
      <c r="E341" s="68">
        <v>-30043766</v>
      </c>
      <c r="F341" s="106">
        <f t="shared" si="16"/>
        <v>-1.1775303939260476E-3</v>
      </c>
      <c r="G341" s="68">
        <v>0</v>
      </c>
      <c r="H341" s="68">
        <v>-30000000</v>
      </c>
      <c r="I341" s="68">
        <v>0</v>
      </c>
      <c r="J341" s="68">
        <f t="shared" si="19"/>
        <v>-30000000</v>
      </c>
      <c r="K341" s="106">
        <f t="shared" si="17"/>
        <v>-1.1758150365630405E-3</v>
      </c>
    </row>
    <row r="342" spans="1:11" ht="23.1" customHeight="1">
      <c r="A342" s="64" t="s">
        <v>559</v>
      </c>
      <c r="B342" s="68">
        <v>0</v>
      </c>
      <c r="C342" s="68">
        <v>860000</v>
      </c>
      <c r="D342" s="68">
        <v>0</v>
      </c>
      <c r="E342" s="68">
        <v>860000</v>
      </c>
      <c r="F342" s="106">
        <f t="shared" si="16"/>
        <v>3.3706697714807159E-5</v>
      </c>
      <c r="G342" s="68">
        <v>0</v>
      </c>
      <c r="H342" s="68">
        <v>510000</v>
      </c>
      <c r="I342" s="68">
        <v>0</v>
      </c>
      <c r="J342" s="68">
        <f t="shared" si="19"/>
        <v>510000</v>
      </c>
      <c r="K342" s="106">
        <f t="shared" si="17"/>
        <v>1.9988855621571687E-5</v>
      </c>
    </row>
    <row r="343" spans="1:11" ht="23.1" customHeight="1">
      <c r="A343" s="64" t="s">
        <v>560</v>
      </c>
      <c r="B343" s="68">
        <v>0</v>
      </c>
      <c r="C343" s="68">
        <v>-42088000</v>
      </c>
      <c r="D343" s="68">
        <v>0</v>
      </c>
      <c r="E343" s="68">
        <v>-42369039</v>
      </c>
      <c r="F343" s="106">
        <f t="shared" si="16"/>
        <v>-1.6606051046975294E-3</v>
      </c>
      <c r="G343" s="68">
        <v>0</v>
      </c>
      <c r="H343" s="68">
        <v>-42088000</v>
      </c>
      <c r="I343" s="68">
        <v>0</v>
      </c>
      <c r="J343" s="68">
        <f t="shared" si="19"/>
        <v>-42088000</v>
      </c>
      <c r="K343" s="106">
        <f t="shared" si="17"/>
        <v>-1.6495901086288416E-3</v>
      </c>
    </row>
    <row r="344" spans="1:11" ht="23.1" customHeight="1">
      <c r="A344" s="64" t="s">
        <v>561</v>
      </c>
      <c r="B344" s="68">
        <v>0</v>
      </c>
      <c r="C344" s="68">
        <v>31000000</v>
      </c>
      <c r="D344" s="68">
        <v>0</v>
      </c>
      <c r="E344" s="68">
        <v>30980945</v>
      </c>
      <c r="F344" s="106">
        <f t="shared" si="16"/>
        <v>1.2142620325977516E-3</v>
      </c>
      <c r="G344" s="68">
        <v>0</v>
      </c>
      <c r="H344" s="68">
        <v>31000000</v>
      </c>
      <c r="I344" s="68">
        <v>0</v>
      </c>
      <c r="J344" s="68">
        <f t="shared" si="19"/>
        <v>31000000</v>
      </c>
      <c r="K344" s="106">
        <f t="shared" si="17"/>
        <v>1.2150088711151419E-3</v>
      </c>
    </row>
    <row r="345" spans="1:11" ht="23.1" customHeight="1">
      <c r="A345" s="64" t="s">
        <v>562</v>
      </c>
      <c r="B345" s="68">
        <v>0</v>
      </c>
      <c r="C345" s="68">
        <v>-120000</v>
      </c>
      <c r="D345" s="68">
        <v>0</v>
      </c>
      <c r="E345" s="68">
        <v>-121492</v>
      </c>
      <c r="F345" s="106">
        <f t="shared" si="16"/>
        <v>-4.7617373474038972E-6</v>
      </c>
      <c r="G345" s="68">
        <v>0</v>
      </c>
      <c r="H345" s="68">
        <v>-120000</v>
      </c>
      <c r="I345" s="68">
        <v>0</v>
      </c>
      <c r="J345" s="68">
        <f t="shared" si="19"/>
        <v>-120000</v>
      </c>
      <c r="K345" s="106">
        <f t="shared" si="17"/>
        <v>-4.7032601462521613E-6</v>
      </c>
    </row>
    <row r="346" spans="1:11" ht="23.1" customHeight="1">
      <c r="A346" s="64" t="s">
        <v>563</v>
      </c>
      <c r="B346" s="68">
        <v>0</v>
      </c>
      <c r="C346" s="68">
        <v>564645000</v>
      </c>
      <c r="D346" s="68">
        <v>0</v>
      </c>
      <c r="E346" s="68">
        <v>563429070</v>
      </c>
      <c r="F346" s="106">
        <f t="shared" si="16"/>
        <v>2.2082945751424329E-2</v>
      </c>
      <c r="G346" s="68">
        <v>0</v>
      </c>
      <c r="H346" s="68">
        <v>564645000</v>
      </c>
      <c r="I346" s="68">
        <v>0</v>
      </c>
      <c r="J346" s="68">
        <f t="shared" si="19"/>
        <v>564645000</v>
      </c>
      <c r="K346" s="106">
        <f t="shared" si="17"/>
        <v>2.2130602710671264E-2</v>
      </c>
    </row>
    <row r="347" spans="1:11" ht="23.1" customHeight="1">
      <c r="A347" s="64" t="s">
        <v>564</v>
      </c>
      <c r="B347" s="68">
        <v>0</v>
      </c>
      <c r="C347" s="68">
        <v>1110000</v>
      </c>
      <c r="D347" s="68">
        <v>0</v>
      </c>
      <c r="E347" s="68">
        <v>687704</v>
      </c>
      <c r="F347" s="106">
        <f t="shared" si="16"/>
        <v>2.6953756796818306E-5</v>
      </c>
      <c r="G347" s="68">
        <v>0</v>
      </c>
      <c r="H347" s="68">
        <v>1110000</v>
      </c>
      <c r="I347" s="68">
        <v>0</v>
      </c>
      <c r="J347" s="68">
        <f t="shared" si="19"/>
        <v>1110000</v>
      </c>
      <c r="K347" s="106">
        <f t="shared" si="17"/>
        <v>4.3505156352832493E-5</v>
      </c>
    </row>
    <row r="348" spans="1:11" ht="23.1" customHeight="1">
      <c r="A348" s="64" t="s">
        <v>565</v>
      </c>
      <c r="B348" s="68">
        <v>0</v>
      </c>
      <c r="C348" s="68">
        <v>18400000</v>
      </c>
      <c r="D348" s="68">
        <v>0</v>
      </c>
      <c r="E348" s="68">
        <v>18310525</v>
      </c>
      <c r="F348" s="106">
        <f t="shared" si="16"/>
        <v>7.1765968741211556E-4</v>
      </c>
      <c r="G348" s="68">
        <v>0</v>
      </c>
      <c r="H348" s="68">
        <v>18400000</v>
      </c>
      <c r="I348" s="68">
        <v>0</v>
      </c>
      <c r="J348" s="68">
        <f t="shared" si="19"/>
        <v>18400000</v>
      </c>
      <c r="K348" s="106">
        <f t="shared" si="17"/>
        <v>7.2116655575866486E-4</v>
      </c>
    </row>
    <row r="349" spans="1:11" ht="23.1" customHeight="1">
      <c r="A349" s="64" t="s">
        <v>566</v>
      </c>
      <c r="B349" s="68">
        <v>0</v>
      </c>
      <c r="C349" s="68">
        <v>-11393000</v>
      </c>
      <c r="D349" s="68">
        <v>0</v>
      </c>
      <c r="E349" s="68">
        <v>-11439989</v>
      </c>
      <c r="F349" s="106">
        <f t="shared" si="16"/>
        <v>-4.4837703614385936E-4</v>
      </c>
      <c r="G349" s="68">
        <v>0</v>
      </c>
      <c r="H349" s="68">
        <v>-11393000</v>
      </c>
      <c r="I349" s="68">
        <v>0</v>
      </c>
      <c r="J349" s="68">
        <f t="shared" si="19"/>
        <v>-11393000</v>
      </c>
      <c r="K349" s="106">
        <f t="shared" si="17"/>
        <v>-4.4653535705209071E-4</v>
      </c>
    </row>
    <row r="350" spans="1:11" ht="23.1" customHeight="1">
      <c r="A350" s="64" t="s">
        <v>567</v>
      </c>
      <c r="B350" s="68">
        <v>0</v>
      </c>
      <c r="C350" s="68">
        <v>5035000</v>
      </c>
      <c r="D350" s="68">
        <v>0</v>
      </c>
      <c r="E350" s="68">
        <v>5029816</v>
      </c>
      <c r="F350" s="106">
        <f t="shared" si="16"/>
        <v>1.971377761315122E-4</v>
      </c>
      <c r="G350" s="68">
        <v>0</v>
      </c>
      <c r="H350" s="68">
        <v>5035000</v>
      </c>
      <c r="I350" s="68">
        <v>0</v>
      </c>
      <c r="J350" s="68">
        <f t="shared" si="19"/>
        <v>5035000</v>
      </c>
      <c r="K350" s="106">
        <f t="shared" si="17"/>
        <v>1.9734095696983029E-4</v>
      </c>
    </row>
    <row r="351" spans="1:11" ht="23.1" customHeight="1">
      <c r="A351" s="64" t="s">
        <v>568</v>
      </c>
      <c r="B351" s="68">
        <v>0</v>
      </c>
      <c r="C351" s="68">
        <v>0</v>
      </c>
      <c r="D351" s="68">
        <v>0</v>
      </c>
      <c r="E351" s="68">
        <v>0</v>
      </c>
      <c r="F351" s="106">
        <f t="shared" si="16"/>
        <v>0</v>
      </c>
      <c r="G351" s="68">
        <v>0</v>
      </c>
      <c r="H351" s="68">
        <v>0</v>
      </c>
      <c r="I351" s="68">
        <v>360568860</v>
      </c>
      <c r="J351" s="68">
        <f t="shared" si="19"/>
        <v>360568860</v>
      </c>
      <c r="K351" s="106">
        <f t="shared" si="17"/>
        <v>1.4132076243479796E-2</v>
      </c>
    </row>
    <row r="352" spans="1:11" ht="23.1" customHeight="1">
      <c r="A352" s="64" t="s">
        <v>569</v>
      </c>
      <c r="B352" s="68">
        <v>0</v>
      </c>
      <c r="C352" s="68">
        <v>1139000000</v>
      </c>
      <c r="D352" s="68">
        <v>0</v>
      </c>
      <c r="E352" s="68">
        <v>1139000000</v>
      </c>
      <c r="F352" s="106">
        <f t="shared" si="16"/>
        <v>4.4641777554843436E-2</v>
      </c>
      <c r="G352" s="68">
        <v>0</v>
      </c>
      <c r="H352" s="68">
        <v>2386030000</v>
      </c>
      <c r="I352" s="68">
        <v>0</v>
      </c>
      <c r="J352" s="68">
        <f t="shared" si="19"/>
        <v>2386030000</v>
      </c>
      <c r="K352" s="106">
        <f t="shared" si="17"/>
        <v>9.3517665056350383E-2</v>
      </c>
    </row>
    <row r="353" spans="1:11" ht="23.1" customHeight="1">
      <c r="A353" s="64" t="s">
        <v>570</v>
      </c>
      <c r="B353" s="68">
        <v>0</v>
      </c>
      <c r="C353" s="68">
        <v>1394586000</v>
      </c>
      <c r="D353" s="68">
        <v>0</v>
      </c>
      <c r="E353" s="68">
        <v>1394205086</v>
      </c>
      <c r="F353" s="106">
        <f t="shared" si="16"/>
        <v>5.4644243472382233E-2</v>
      </c>
      <c r="G353" s="68">
        <v>0</v>
      </c>
      <c r="H353" s="68">
        <v>2093586000</v>
      </c>
      <c r="I353" s="68">
        <v>0</v>
      </c>
      <c r="J353" s="68">
        <f t="shared" si="19"/>
        <v>2093586000</v>
      </c>
      <c r="K353" s="106">
        <f t="shared" si="17"/>
        <v>8.2055663304595655E-2</v>
      </c>
    </row>
    <row r="354" spans="1:11" ht="23.1" customHeight="1">
      <c r="A354" s="64" t="s">
        <v>571</v>
      </c>
      <c r="B354" s="68">
        <v>0</v>
      </c>
      <c r="C354" s="68">
        <v>2182278247</v>
      </c>
      <c r="D354" s="68">
        <v>4353393363</v>
      </c>
      <c r="E354" s="68">
        <v>6534226476</v>
      </c>
      <c r="F354" s="106">
        <f t="shared" si="16"/>
        <v>0.25610139142630423</v>
      </c>
      <c r="G354" s="68">
        <v>0</v>
      </c>
      <c r="H354" s="68">
        <v>2910612247</v>
      </c>
      <c r="I354" s="68">
        <v>4353393363</v>
      </c>
      <c r="J354" s="68">
        <f t="shared" si="19"/>
        <v>7264005610</v>
      </c>
      <c r="K354" s="106">
        <f t="shared" si="17"/>
        <v>0.28470423406387602</v>
      </c>
    </row>
    <row r="355" spans="1:11" ht="23.1" customHeight="1">
      <c r="A355" s="64" t="s">
        <v>572</v>
      </c>
      <c r="B355" s="68">
        <v>0</v>
      </c>
      <c r="C355" s="68">
        <v>0</v>
      </c>
      <c r="D355" s="68">
        <v>670644167</v>
      </c>
      <c r="E355" s="68">
        <v>670442689</v>
      </c>
      <c r="F355" s="106">
        <f t="shared" si="16"/>
        <v>2.6277219829331941E-2</v>
      </c>
      <c r="G355" s="68">
        <v>0</v>
      </c>
      <c r="H355" s="68">
        <v>0</v>
      </c>
      <c r="I355" s="68">
        <v>670644167</v>
      </c>
      <c r="J355" s="68">
        <f t="shared" si="19"/>
        <v>670644167</v>
      </c>
      <c r="K355" s="106">
        <f t="shared" si="17"/>
        <v>2.6285116524729826E-2</v>
      </c>
    </row>
    <row r="356" spans="1:11" ht="23.1" customHeight="1">
      <c r="A356" s="64" t="s">
        <v>573</v>
      </c>
      <c r="B356" s="68">
        <v>0</v>
      </c>
      <c r="C356" s="68">
        <v>-7287241000</v>
      </c>
      <c r="D356" s="68">
        <v>13969261266</v>
      </c>
      <c r="E356" s="68">
        <v>6681885516</v>
      </c>
      <c r="F356" s="106">
        <f t="shared" si="16"/>
        <v>0.26188871541018632</v>
      </c>
      <c r="G356" s="68">
        <v>0</v>
      </c>
      <c r="H356" s="68">
        <v>0</v>
      </c>
      <c r="I356" s="68">
        <v>13969261266</v>
      </c>
      <c r="J356" s="68">
        <f t="shared" si="19"/>
        <v>13969261266</v>
      </c>
      <c r="K356" s="106">
        <f t="shared" si="17"/>
        <v>0.5475089148746819</v>
      </c>
    </row>
    <row r="357" spans="1:11" ht="23.1" customHeight="1">
      <c r="A357" s="64" t="s">
        <v>574</v>
      </c>
      <c r="B357" s="68">
        <v>0</v>
      </c>
      <c r="C357" s="68">
        <v>-5937676481</v>
      </c>
      <c r="D357" s="68">
        <v>7390473949</v>
      </c>
      <c r="E357" s="68">
        <v>1452797468</v>
      </c>
      <c r="F357" s="106">
        <f t="shared" si="16"/>
        <v>5.6940703598503749E-2</v>
      </c>
      <c r="G357" s="68">
        <v>0</v>
      </c>
      <c r="H357" s="68">
        <v>0</v>
      </c>
      <c r="I357" s="68">
        <v>7621942921</v>
      </c>
      <c r="J357" s="68">
        <f t="shared" si="19"/>
        <v>7621942921</v>
      </c>
      <c r="K357" s="106">
        <f t="shared" si="17"/>
        <v>0.29873316981123405</v>
      </c>
    </row>
    <row r="358" spans="1:11" ht="23.1" customHeight="1">
      <c r="A358" s="64" t="s">
        <v>575</v>
      </c>
      <c r="B358" s="68">
        <v>0</v>
      </c>
      <c r="C358" s="68">
        <v>-15550000</v>
      </c>
      <c r="D358" s="68">
        <v>0</v>
      </c>
      <c r="E358" s="68">
        <v>-15650096</v>
      </c>
      <c r="F358" s="106">
        <f t="shared" si="16"/>
        <v>-6.1338727334850308E-4</v>
      </c>
      <c r="G358" s="68">
        <v>0</v>
      </c>
      <c r="H358" s="68">
        <v>-15550000</v>
      </c>
      <c r="I358" s="68">
        <v>0</v>
      </c>
      <c r="J358" s="68">
        <f t="shared" si="19"/>
        <v>-15550000</v>
      </c>
      <c r="K358" s="106">
        <f t="shared" si="17"/>
        <v>-6.0946412728517599E-4</v>
      </c>
    </row>
    <row r="359" spans="1:11" ht="23.1" customHeight="1">
      <c r="A359" s="64" t="s">
        <v>576</v>
      </c>
      <c r="B359" s="68">
        <v>0</v>
      </c>
      <c r="C359" s="68">
        <v>2158692000</v>
      </c>
      <c r="D359" s="68">
        <v>0</v>
      </c>
      <c r="E359" s="68">
        <v>2157852712</v>
      </c>
      <c r="F359" s="106">
        <f t="shared" si="16"/>
        <v>8.4574522181931205E-2</v>
      </c>
      <c r="G359" s="68">
        <v>0</v>
      </c>
      <c r="H359" s="68">
        <v>2394072000</v>
      </c>
      <c r="I359" s="68">
        <v>0</v>
      </c>
      <c r="J359" s="68">
        <f t="shared" si="19"/>
        <v>2394072000</v>
      </c>
      <c r="K359" s="106">
        <f t="shared" si="17"/>
        <v>9.3832861873818382E-2</v>
      </c>
    </row>
    <row r="360" spans="1:11" ht="23.1" customHeight="1">
      <c r="A360" s="64" t="s">
        <v>577</v>
      </c>
      <c r="B360" s="68">
        <v>0</v>
      </c>
      <c r="C360" s="68">
        <v>5408145000</v>
      </c>
      <c r="D360" s="68">
        <v>0</v>
      </c>
      <c r="E360" s="68">
        <v>5406006094</v>
      </c>
      <c r="F360" s="106">
        <f t="shared" si="16"/>
        <v>0.21188210843588764</v>
      </c>
      <c r="G360" s="68">
        <v>0</v>
      </c>
      <c r="H360" s="68">
        <v>5558437000</v>
      </c>
      <c r="I360" s="68">
        <v>0</v>
      </c>
      <c r="J360" s="68">
        <f t="shared" si="19"/>
        <v>5558437000</v>
      </c>
      <c r="K360" s="106">
        <f t="shared" si="17"/>
        <v>0.21785646014627857</v>
      </c>
    </row>
    <row r="361" spans="1:11" ht="23.1" customHeight="1">
      <c r="A361" s="64" t="s">
        <v>578</v>
      </c>
      <c r="B361" s="68">
        <v>0</v>
      </c>
      <c r="C361" s="68">
        <v>872256000</v>
      </c>
      <c r="D361" s="68">
        <v>0</v>
      </c>
      <c r="E361" s="68">
        <v>871965861</v>
      </c>
      <c r="F361" s="106">
        <f t="shared" si="16"/>
        <v>3.41756856911146E-2</v>
      </c>
      <c r="G361" s="68">
        <v>0</v>
      </c>
      <c r="H361" s="68">
        <v>872256000</v>
      </c>
      <c r="I361" s="68">
        <v>0</v>
      </c>
      <c r="J361" s="68">
        <f t="shared" si="19"/>
        <v>872256000</v>
      </c>
      <c r="K361" s="106">
        <f t="shared" si="17"/>
        <v>3.4187057351077715E-2</v>
      </c>
    </row>
    <row r="362" spans="1:11" ht="23.1" customHeight="1">
      <c r="A362" s="64" t="s">
        <v>579</v>
      </c>
      <c r="B362" s="68">
        <v>0</v>
      </c>
      <c r="C362" s="68">
        <v>622000000</v>
      </c>
      <c r="D362" s="68">
        <v>0</v>
      </c>
      <c r="E362" s="68">
        <v>622000000</v>
      </c>
      <c r="F362" s="106">
        <f t="shared" si="16"/>
        <v>2.437856509140704E-2</v>
      </c>
      <c r="G362" s="68">
        <v>0</v>
      </c>
      <c r="H362" s="68">
        <v>626415000</v>
      </c>
      <c r="I362" s="68">
        <v>0</v>
      </c>
      <c r="J362" s="68">
        <f t="shared" si="19"/>
        <v>626415000</v>
      </c>
      <c r="K362" s="106">
        <f t="shared" si="17"/>
        <v>2.4551605870954566E-2</v>
      </c>
    </row>
    <row r="363" spans="1:11" ht="23.1" customHeight="1">
      <c r="A363" s="64" t="s">
        <v>580</v>
      </c>
      <c r="B363" s="68">
        <v>0</v>
      </c>
      <c r="C363" s="68">
        <v>-2260000</v>
      </c>
      <c r="D363" s="68">
        <v>0</v>
      </c>
      <c r="E363" s="68">
        <v>-2262288</v>
      </c>
      <c r="F363" s="106">
        <f t="shared" si="16"/>
        <v>-8.8667741581204264E-5</v>
      </c>
      <c r="G363" s="68">
        <v>0</v>
      </c>
      <c r="H363" s="68">
        <v>-2260000</v>
      </c>
      <c r="I363" s="68">
        <v>0</v>
      </c>
      <c r="J363" s="68">
        <f t="shared" si="19"/>
        <v>-2260000</v>
      </c>
      <c r="K363" s="106">
        <f t="shared" si="17"/>
        <v>-8.8578066087749048E-5</v>
      </c>
    </row>
    <row r="364" spans="1:11" ht="23.1" customHeight="1">
      <c r="A364" s="64" t="s">
        <v>581</v>
      </c>
      <c r="B364" s="68">
        <v>0</v>
      </c>
      <c r="C364" s="68">
        <v>-1981068000</v>
      </c>
      <c r="D364" s="68">
        <v>0</v>
      </c>
      <c r="E364" s="68">
        <v>-1983328312</v>
      </c>
      <c r="F364" s="106">
        <f t="shared" si="16"/>
        <v>-7.773424172302644E-2</v>
      </c>
      <c r="G364" s="68">
        <v>0</v>
      </c>
      <c r="H364" s="68">
        <v>-1981068000</v>
      </c>
      <c r="I364" s="68">
        <v>0</v>
      </c>
      <c r="J364" s="68">
        <f t="shared" si="19"/>
        <v>-1981068000</v>
      </c>
      <c r="K364" s="106">
        <f t="shared" si="17"/>
        <v>-7.7645651428462317E-2</v>
      </c>
    </row>
    <row r="365" spans="1:11" ht="23.1" customHeight="1">
      <c r="A365" s="64" t="s">
        <v>582</v>
      </c>
      <c r="B365" s="68">
        <v>0</v>
      </c>
      <c r="C365" s="68">
        <v>-2964897000</v>
      </c>
      <c r="D365" s="68">
        <v>0</v>
      </c>
      <c r="E365" s="68">
        <v>-2967696175</v>
      </c>
      <c r="F365" s="106">
        <f t="shared" si="16"/>
        <v>-0.11631539288385401</v>
      </c>
      <c r="G365" s="68">
        <v>0</v>
      </c>
      <c r="H365" s="68">
        <v>-2964897000</v>
      </c>
      <c r="I365" s="68">
        <v>0</v>
      </c>
      <c r="J365" s="68">
        <f t="shared" si="19"/>
        <v>-2964897000</v>
      </c>
      <c r="K365" s="106">
        <f t="shared" si="17"/>
        <v>-0.11620568248202164</v>
      </c>
    </row>
    <row r="366" spans="1:11" ht="23.1" customHeight="1">
      <c r="A366" s="64" t="s">
        <v>583</v>
      </c>
      <c r="B366" s="68">
        <v>0</v>
      </c>
      <c r="C366" s="68">
        <v>-3556308000</v>
      </c>
      <c r="D366" s="68">
        <v>0</v>
      </c>
      <c r="E366" s="68">
        <v>-3558604847</v>
      </c>
      <c r="F366" s="106">
        <f t="shared" si="16"/>
        <v>-0.13947536960962392</v>
      </c>
      <c r="G366" s="68">
        <v>0</v>
      </c>
      <c r="H366" s="68">
        <v>-3556308000</v>
      </c>
      <c r="I366" s="68">
        <v>0</v>
      </c>
      <c r="J366" s="68">
        <f t="shared" si="19"/>
        <v>-3556308000</v>
      </c>
      <c r="K366" s="106">
        <f t="shared" si="17"/>
        <v>-0.13938534736831443</v>
      </c>
    </row>
    <row r="367" spans="1:11" ht="23.1" customHeight="1">
      <c r="A367" s="64" t="s">
        <v>584</v>
      </c>
      <c r="B367" s="68">
        <v>0</v>
      </c>
      <c r="C367" s="68">
        <v>-15262968000</v>
      </c>
      <c r="D367" s="68">
        <v>0</v>
      </c>
      <c r="E367" s="68">
        <v>-15270083358</v>
      </c>
      <c r="F367" s="106">
        <f t="shared" si="16"/>
        <v>-0.59849312073024818</v>
      </c>
      <c r="G367" s="68">
        <v>0</v>
      </c>
      <c r="H367" s="68">
        <v>-15262968000</v>
      </c>
      <c r="I367" s="68">
        <v>0</v>
      </c>
      <c r="J367" s="68">
        <f t="shared" si="19"/>
        <v>-15262968000</v>
      </c>
      <c r="K367" s="106">
        <f t="shared" si="17"/>
        <v>-0.59821424256601718</v>
      </c>
    </row>
    <row r="368" spans="1:11" ht="23.1" customHeight="1">
      <c r="A368" s="64" t="s">
        <v>585</v>
      </c>
      <c r="B368" s="68">
        <v>0</v>
      </c>
      <c r="C368" s="68">
        <v>-288898000</v>
      </c>
      <c r="D368" s="68">
        <v>0</v>
      </c>
      <c r="E368" s="68">
        <v>-289076522</v>
      </c>
      <c r="F368" s="106">
        <f t="shared" ref="F368:F403" si="20">(E368/$M$12)*100</f>
        <v>-1.1330017376164885E-2</v>
      </c>
      <c r="G368" s="68">
        <v>0</v>
      </c>
      <c r="H368" s="68">
        <v>-288898000</v>
      </c>
      <c r="I368" s="68">
        <v>0</v>
      </c>
      <c r="J368" s="68">
        <f t="shared" si="19"/>
        <v>-288898000</v>
      </c>
      <c r="K368" s="106">
        <f t="shared" ref="K368:K403" si="21">(J368/$M$12)*100</f>
        <v>-1.1323020414432975E-2</v>
      </c>
    </row>
    <row r="369" spans="1:11" ht="23.1" customHeight="1">
      <c r="A369" s="64" t="s">
        <v>586</v>
      </c>
      <c r="B369" s="68">
        <v>0</v>
      </c>
      <c r="C369" s="68">
        <v>1318000000</v>
      </c>
      <c r="D369" s="68">
        <v>0</v>
      </c>
      <c r="E369" s="68">
        <v>1317750225</v>
      </c>
      <c r="F369" s="106">
        <f t="shared" si="20"/>
        <v>5.1647684299644323E-2</v>
      </c>
      <c r="G369" s="68">
        <v>0</v>
      </c>
      <c r="H369" s="68">
        <v>1333000000</v>
      </c>
      <c r="I369" s="68">
        <v>0</v>
      </c>
      <c r="J369" s="68">
        <f t="shared" si="19"/>
        <v>1333000000</v>
      </c>
      <c r="K369" s="106">
        <f t="shared" si="21"/>
        <v>5.2245381457951101E-2</v>
      </c>
    </row>
    <row r="370" spans="1:11" ht="23.1" customHeight="1">
      <c r="A370" s="64" t="s">
        <v>587</v>
      </c>
      <c r="B370" s="68">
        <v>0</v>
      </c>
      <c r="C370" s="68">
        <v>-124800000</v>
      </c>
      <c r="D370" s="68">
        <v>0</v>
      </c>
      <c r="E370" s="68">
        <v>-124848202</v>
      </c>
      <c r="F370" s="106">
        <f t="shared" si="20"/>
        <v>-4.8932797733153288E-3</v>
      </c>
      <c r="G370" s="68">
        <v>0</v>
      </c>
      <c r="H370" s="68">
        <v>-124800000</v>
      </c>
      <c r="I370" s="68">
        <v>0</v>
      </c>
      <c r="J370" s="68">
        <f t="shared" si="19"/>
        <v>-124800000</v>
      </c>
      <c r="K370" s="106">
        <f t="shared" si="21"/>
        <v>-4.8913905521022483E-3</v>
      </c>
    </row>
    <row r="371" spans="1:11" ht="23.1" customHeight="1">
      <c r="A371" s="64" t="s">
        <v>588</v>
      </c>
      <c r="B371" s="68">
        <v>0</v>
      </c>
      <c r="C371" s="68">
        <v>-151000000</v>
      </c>
      <c r="D371" s="68">
        <v>0</v>
      </c>
      <c r="E371" s="68">
        <v>-151155530</v>
      </c>
      <c r="F371" s="106">
        <f t="shared" si="20"/>
        <v>-5.9243648344551921E-3</v>
      </c>
      <c r="G371" s="68">
        <v>0</v>
      </c>
      <c r="H371" s="68">
        <v>-151000000</v>
      </c>
      <c r="I371" s="68">
        <v>0</v>
      </c>
      <c r="J371" s="68">
        <f t="shared" si="19"/>
        <v>-151000000</v>
      </c>
      <c r="K371" s="106">
        <f t="shared" si="21"/>
        <v>-5.9182690173673041E-3</v>
      </c>
    </row>
    <row r="372" spans="1:11" ht="23.1" customHeight="1">
      <c r="A372" s="64" t="s">
        <v>589</v>
      </c>
      <c r="B372" s="68">
        <v>0</v>
      </c>
      <c r="C372" s="68">
        <v>-440000000</v>
      </c>
      <c r="D372" s="68">
        <v>0</v>
      </c>
      <c r="E372" s="68">
        <v>-440144196</v>
      </c>
      <c r="F372" s="106">
        <f t="shared" si="20"/>
        <v>-1.7250938797091667E-2</v>
      </c>
      <c r="G372" s="68">
        <v>0</v>
      </c>
      <c r="H372" s="68">
        <v>-440000000</v>
      </c>
      <c r="I372" s="68">
        <v>0</v>
      </c>
      <c r="J372" s="68">
        <f t="shared" si="19"/>
        <v>-440000000</v>
      </c>
      <c r="K372" s="106">
        <f t="shared" si="21"/>
        <v>-1.7245287202924592E-2</v>
      </c>
    </row>
    <row r="373" spans="1:11" ht="23.1" customHeight="1" thickBot="1">
      <c r="A373" s="63"/>
      <c r="B373" s="166" t="s">
        <v>236</v>
      </c>
      <c r="C373" s="166"/>
      <c r="D373" s="166"/>
      <c r="E373" s="166"/>
      <c r="F373" s="166"/>
      <c r="G373" s="166" t="s">
        <v>237</v>
      </c>
      <c r="H373" s="166"/>
      <c r="I373" s="166"/>
      <c r="J373" s="166"/>
      <c r="K373" s="166"/>
    </row>
    <row r="374" spans="1:11" ht="23.1" customHeight="1">
      <c r="A374" s="167" t="s">
        <v>306</v>
      </c>
      <c r="B374" s="159" t="s">
        <v>307</v>
      </c>
      <c r="C374" s="159" t="s">
        <v>303</v>
      </c>
      <c r="D374" s="159" t="s">
        <v>304</v>
      </c>
      <c r="E374" s="159" t="s">
        <v>55</v>
      </c>
      <c r="F374" s="159"/>
      <c r="G374" s="159" t="s">
        <v>307</v>
      </c>
      <c r="H374" s="159" t="s">
        <v>303</v>
      </c>
      <c r="I374" s="159" t="s">
        <v>304</v>
      </c>
      <c r="J374" s="159" t="s">
        <v>55</v>
      </c>
      <c r="K374" s="163"/>
    </row>
    <row r="375" spans="1:11" ht="23.1" customHeight="1" thickBot="1">
      <c r="A375" s="168"/>
      <c r="B375" s="160"/>
      <c r="C375" s="160"/>
      <c r="D375" s="160"/>
      <c r="E375" s="161"/>
      <c r="F375" s="161"/>
      <c r="G375" s="160"/>
      <c r="H375" s="160"/>
      <c r="I375" s="160"/>
      <c r="J375" s="161"/>
      <c r="K375" s="164"/>
    </row>
    <row r="376" spans="1:11" ht="23.1" customHeight="1" thickBot="1">
      <c r="A376" s="169"/>
      <c r="B376" s="161"/>
      <c r="C376" s="161"/>
      <c r="D376" s="161"/>
      <c r="E376" s="72" t="s">
        <v>154</v>
      </c>
      <c r="F376" s="72" t="s">
        <v>308</v>
      </c>
      <c r="G376" s="161"/>
      <c r="H376" s="161"/>
      <c r="I376" s="161"/>
      <c r="J376" s="72" t="s">
        <v>154</v>
      </c>
      <c r="K376" s="73" t="s">
        <v>308</v>
      </c>
    </row>
    <row r="377" spans="1:11" ht="23.1" customHeight="1">
      <c r="A377" s="64" t="s">
        <v>590</v>
      </c>
      <c r="B377" s="68">
        <v>0</v>
      </c>
      <c r="C377" s="68">
        <v>2715360000</v>
      </c>
      <c r="D377" s="68">
        <v>0</v>
      </c>
      <c r="E377" s="68">
        <v>2714685486</v>
      </c>
      <c r="F377" s="106">
        <f t="shared" si="20"/>
        <v>0.10639893379927484</v>
      </c>
      <c r="G377" s="68">
        <v>0</v>
      </c>
      <c r="H377" s="68">
        <v>1041600000</v>
      </c>
      <c r="I377" s="68">
        <v>0</v>
      </c>
      <c r="J377" s="68">
        <f t="shared" ref="J377:J403" si="22">G377+H377+I377</f>
        <v>1041600000</v>
      </c>
      <c r="K377" s="106">
        <f t="shared" si="21"/>
        <v>4.0824298069468766E-2</v>
      </c>
    </row>
    <row r="378" spans="1:11" ht="23.1" customHeight="1">
      <c r="A378" s="64" t="s">
        <v>591</v>
      </c>
      <c r="B378" s="68">
        <v>0</v>
      </c>
      <c r="C378" s="68">
        <v>-69067000</v>
      </c>
      <c r="D378" s="68">
        <v>937339188</v>
      </c>
      <c r="E378" s="68">
        <v>868181941</v>
      </c>
      <c r="F378" s="106">
        <f t="shared" si="20"/>
        <v>3.4027379356676213E-2</v>
      </c>
      <c r="G378" s="68">
        <v>0</v>
      </c>
      <c r="H378" s="68">
        <v>0</v>
      </c>
      <c r="I378" s="68">
        <v>937339188</v>
      </c>
      <c r="J378" s="68">
        <f t="shared" si="22"/>
        <v>937339188</v>
      </c>
      <c r="K378" s="106">
        <f t="shared" si="21"/>
        <v>3.6737917053673019E-2</v>
      </c>
    </row>
    <row r="379" spans="1:11" ht="23.1" customHeight="1">
      <c r="A379" s="64" t="s">
        <v>592</v>
      </c>
      <c r="B379" s="68">
        <v>0</v>
      </c>
      <c r="C379" s="68">
        <v>-255437237</v>
      </c>
      <c r="D379" s="68">
        <v>429666608</v>
      </c>
      <c r="E379" s="68">
        <v>174229371</v>
      </c>
      <c r="F379" s="106">
        <f t="shared" si="20"/>
        <v>6.8287171410906849E-3</v>
      </c>
      <c r="G379" s="68">
        <v>0</v>
      </c>
      <c r="H379" s="68">
        <v>0</v>
      </c>
      <c r="I379" s="68">
        <v>435396317</v>
      </c>
      <c r="J379" s="68">
        <f t="shared" si="22"/>
        <v>435396317</v>
      </c>
      <c r="K379" s="106">
        <f t="shared" si="21"/>
        <v>1.7064851213092272E-2</v>
      </c>
    </row>
    <row r="380" spans="1:11" ht="23.1" customHeight="1">
      <c r="A380" s="64" t="s">
        <v>593</v>
      </c>
      <c r="B380" s="68">
        <v>0</v>
      </c>
      <c r="C380" s="68">
        <v>177000000</v>
      </c>
      <c r="D380" s="68">
        <v>0</v>
      </c>
      <c r="E380" s="68">
        <v>177000000</v>
      </c>
      <c r="F380" s="106">
        <f t="shared" si="20"/>
        <v>6.9373087157219388E-3</v>
      </c>
      <c r="G380" s="68">
        <v>0</v>
      </c>
      <c r="H380" s="68">
        <v>90000000</v>
      </c>
      <c r="I380" s="68">
        <v>0</v>
      </c>
      <c r="J380" s="68">
        <f t="shared" si="22"/>
        <v>90000000</v>
      </c>
      <c r="K380" s="106">
        <f t="shared" si="21"/>
        <v>3.5274451096891212E-3</v>
      </c>
    </row>
    <row r="381" spans="1:11" ht="23.1" customHeight="1">
      <c r="A381" s="64" t="s">
        <v>594</v>
      </c>
      <c r="B381" s="68">
        <v>0</v>
      </c>
      <c r="C381" s="68">
        <v>-10000000</v>
      </c>
      <c r="D381" s="68">
        <v>0</v>
      </c>
      <c r="E381" s="68">
        <v>-10162224</v>
      </c>
      <c r="F381" s="106">
        <f t="shared" si="20"/>
        <v>-3.982965261373936E-4</v>
      </c>
      <c r="G381" s="68">
        <v>0</v>
      </c>
      <c r="H381" s="68">
        <v>-10000000</v>
      </c>
      <c r="I381" s="68">
        <v>0</v>
      </c>
      <c r="J381" s="68">
        <f t="shared" si="22"/>
        <v>-10000000</v>
      </c>
      <c r="K381" s="106">
        <f t="shared" si="21"/>
        <v>-3.9193834552101353E-4</v>
      </c>
    </row>
    <row r="382" spans="1:11" ht="23.1" customHeight="1">
      <c r="A382" s="64" t="s">
        <v>595</v>
      </c>
      <c r="B382" s="68">
        <v>0</v>
      </c>
      <c r="C382" s="68">
        <v>-50000000</v>
      </c>
      <c r="D382" s="68">
        <v>0</v>
      </c>
      <c r="E382" s="68">
        <v>-50322070</v>
      </c>
      <c r="F382" s="106">
        <f t="shared" si="20"/>
        <v>-1.972314885899263E-3</v>
      </c>
      <c r="G382" s="68">
        <v>0</v>
      </c>
      <c r="H382" s="68">
        <v>-50000000</v>
      </c>
      <c r="I382" s="68">
        <v>0</v>
      </c>
      <c r="J382" s="68">
        <f t="shared" si="22"/>
        <v>-50000000</v>
      </c>
      <c r="K382" s="106">
        <f t="shared" si="21"/>
        <v>-1.9596917276050677E-3</v>
      </c>
    </row>
    <row r="383" spans="1:11" ht="23.1" customHeight="1">
      <c r="A383" s="64" t="s">
        <v>596</v>
      </c>
      <c r="B383" s="68">
        <v>0</v>
      </c>
      <c r="C383" s="68">
        <v>-3000000</v>
      </c>
      <c r="D383" s="68">
        <v>0</v>
      </c>
      <c r="E383" s="68">
        <v>-3153703</v>
      </c>
      <c r="F383" s="106">
        <f t="shared" si="20"/>
        <v>-1.2360571360846569E-4</v>
      </c>
      <c r="G383" s="68">
        <v>0</v>
      </c>
      <c r="H383" s="68">
        <v>-3000000</v>
      </c>
      <c r="I383" s="68">
        <v>0</v>
      </c>
      <c r="J383" s="68">
        <f t="shared" si="22"/>
        <v>-3000000</v>
      </c>
      <c r="K383" s="106">
        <f t="shared" si="21"/>
        <v>-1.1758150365630405E-4</v>
      </c>
    </row>
    <row r="384" spans="1:11" ht="23.1" customHeight="1">
      <c r="A384" s="64" t="s">
        <v>597</v>
      </c>
      <c r="B384" s="68">
        <v>0</v>
      </c>
      <c r="C384" s="68">
        <v>0</v>
      </c>
      <c r="D384" s="68">
        <v>0</v>
      </c>
      <c r="E384" s="68">
        <v>-43</v>
      </c>
      <c r="F384" s="106">
        <f t="shared" si="20"/>
        <v>-1.685334885740358E-9</v>
      </c>
      <c r="G384" s="68">
        <v>0</v>
      </c>
      <c r="H384" s="68">
        <v>0</v>
      </c>
      <c r="I384" s="68">
        <v>0</v>
      </c>
      <c r="J384" s="68">
        <f t="shared" si="22"/>
        <v>0</v>
      </c>
      <c r="K384" s="106">
        <f t="shared" si="21"/>
        <v>0</v>
      </c>
    </row>
    <row r="385" spans="1:11" ht="23.1" customHeight="1">
      <c r="A385" s="64" t="s">
        <v>598</v>
      </c>
      <c r="B385" s="68">
        <v>0</v>
      </c>
      <c r="C385" s="68">
        <v>30381000</v>
      </c>
      <c r="D385" s="68">
        <v>0</v>
      </c>
      <c r="E385" s="68">
        <v>30381000</v>
      </c>
      <c r="F385" s="106">
        <f t="shared" si="20"/>
        <v>1.190747887527391E-3</v>
      </c>
      <c r="G385" s="68">
        <v>0</v>
      </c>
      <c r="H385" s="68">
        <v>37297000</v>
      </c>
      <c r="I385" s="68">
        <v>0</v>
      </c>
      <c r="J385" s="68">
        <f t="shared" si="22"/>
        <v>37297000</v>
      </c>
      <c r="K385" s="106">
        <f t="shared" si="21"/>
        <v>1.461812447289724E-3</v>
      </c>
    </row>
    <row r="386" spans="1:11" ht="23.1" customHeight="1">
      <c r="A386" s="64" t="s">
        <v>599</v>
      </c>
      <c r="B386" s="68">
        <v>0</v>
      </c>
      <c r="C386" s="68">
        <v>1015932000</v>
      </c>
      <c r="D386" s="68">
        <v>0</v>
      </c>
      <c r="E386" s="68">
        <v>1011535529</v>
      </c>
      <c r="F386" s="106">
        <f t="shared" si="20"/>
        <v>3.9645956167198314E-2</v>
      </c>
      <c r="G386" s="68">
        <v>0</v>
      </c>
      <c r="H386" s="68">
        <v>1015932000</v>
      </c>
      <c r="I386" s="68">
        <v>0</v>
      </c>
      <c r="J386" s="68">
        <f t="shared" si="22"/>
        <v>1015932000</v>
      </c>
      <c r="K386" s="106">
        <f t="shared" si="21"/>
        <v>3.981827072418543E-2</v>
      </c>
    </row>
    <row r="387" spans="1:11" ht="23.1" customHeight="1">
      <c r="A387" s="64" t="s">
        <v>600</v>
      </c>
      <c r="B387" s="68">
        <v>0</v>
      </c>
      <c r="C387" s="68">
        <v>-382968000</v>
      </c>
      <c r="D387" s="68">
        <v>0</v>
      </c>
      <c r="E387" s="68">
        <v>-387048037</v>
      </c>
      <c r="F387" s="106">
        <f t="shared" si="20"/>
        <v>-1.5169896725893601E-2</v>
      </c>
      <c r="G387" s="68">
        <v>0</v>
      </c>
      <c r="H387" s="68">
        <v>-382968000</v>
      </c>
      <c r="I387" s="68">
        <v>0</v>
      </c>
      <c r="J387" s="68">
        <f t="shared" si="22"/>
        <v>-382968000</v>
      </c>
      <c r="K387" s="106">
        <f t="shared" si="21"/>
        <v>-1.5009984430749149E-2</v>
      </c>
    </row>
    <row r="388" spans="1:11" ht="23.1" customHeight="1">
      <c r="A388" s="64" t="s">
        <v>601</v>
      </c>
      <c r="B388" s="68">
        <v>0</v>
      </c>
      <c r="C388" s="68">
        <v>448126000</v>
      </c>
      <c r="D388" s="68">
        <v>0</v>
      </c>
      <c r="E388" s="68">
        <v>447502754</v>
      </c>
      <c r="F388" s="106">
        <f t="shared" si="20"/>
        <v>1.7539348901885708E-2</v>
      </c>
      <c r="G388" s="68">
        <v>0</v>
      </c>
      <c r="H388" s="68">
        <v>448126000</v>
      </c>
      <c r="I388" s="68">
        <v>0</v>
      </c>
      <c r="J388" s="68">
        <f t="shared" si="22"/>
        <v>448126000</v>
      </c>
      <c r="K388" s="106">
        <f t="shared" si="21"/>
        <v>1.756377630249497E-2</v>
      </c>
    </row>
    <row r="389" spans="1:11" ht="23.1" customHeight="1">
      <c r="A389" s="64" t="s">
        <v>602</v>
      </c>
      <c r="B389" s="68">
        <v>0</v>
      </c>
      <c r="C389" s="68">
        <v>2420000</v>
      </c>
      <c r="D389" s="68">
        <v>0</v>
      </c>
      <c r="E389" s="68">
        <v>2417619</v>
      </c>
      <c r="F389" s="106">
        <f t="shared" si="20"/>
        <v>9.4755759096016714E-5</v>
      </c>
      <c r="G389" s="68">
        <v>0</v>
      </c>
      <c r="H389" s="68">
        <v>2420000</v>
      </c>
      <c r="I389" s="68">
        <v>0</v>
      </c>
      <c r="J389" s="68">
        <f t="shared" si="22"/>
        <v>2420000</v>
      </c>
      <c r="K389" s="106">
        <f t="shared" si="21"/>
        <v>9.4849079616085263E-5</v>
      </c>
    </row>
    <row r="390" spans="1:11" ht="23.1" customHeight="1">
      <c r="A390" s="64" t="s">
        <v>603</v>
      </c>
      <c r="B390" s="68">
        <v>0</v>
      </c>
      <c r="C390" s="68">
        <v>-2000</v>
      </c>
      <c r="D390" s="68">
        <v>0</v>
      </c>
      <c r="E390" s="68">
        <v>-2008</v>
      </c>
      <c r="F390" s="106">
        <f t="shared" si="20"/>
        <v>-7.8701219780619501E-8</v>
      </c>
      <c r="G390" s="68">
        <v>0</v>
      </c>
      <c r="H390" s="68">
        <v>-2000</v>
      </c>
      <c r="I390" s="68">
        <v>0</v>
      </c>
      <c r="J390" s="68">
        <f t="shared" si="22"/>
        <v>-2000</v>
      </c>
      <c r="K390" s="106">
        <f t="shared" si="21"/>
        <v>-7.8387669104202699E-8</v>
      </c>
    </row>
    <row r="391" spans="1:11" ht="23.1" customHeight="1">
      <c r="A391" s="64" t="s">
        <v>604</v>
      </c>
      <c r="B391" s="68">
        <v>0</v>
      </c>
      <c r="C391" s="68">
        <v>-26000</v>
      </c>
      <c r="D391" s="68">
        <v>0</v>
      </c>
      <c r="E391" s="68">
        <v>-26264</v>
      </c>
      <c r="F391" s="106">
        <f t="shared" si="20"/>
        <v>-1.0293868706763898E-6</v>
      </c>
      <c r="G391" s="68">
        <v>0</v>
      </c>
      <c r="H391" s="68">
        <v>-26000</v>
      </c>
      <c r="I391" s="68">
        <v>0</v>
      </c>
      <c r="J391" s="68">
        <f t="shared" si="22"/>
        <v>-26000</v>
      </c>
      <c r="K391" s="106">
        <f t="shared" si="21"/>
        <v>-1.019039698354635E-6</v>
      </c>
    </row>
    <row r="392" spans="1:11" ht="23.1" customHeight="1">
      <c r="A392" s="64" t="s">
        <v>605</v>
      </c>
      <c r="B392" s="68">
        <v>0</v>
      </c>
      <c r="C392" s="68">
        <v>-22000000</v>
      </c>
      <c r="D392" s="68">
        <v>0</v>
      </c>
      <c r="E392" s="68">
        <v>-22091412</v>
      </c>
      <c r="F392" s="106">
        <f t="shared" si="20"/>
        <v>-8.6584714695030641E-4</v>
      </c>
      <c r="G392" s="68">
        <v>0</v>
      </c>
      <c r="H392" s="68">
        <v>-22000000</v>
      </c>
      <c r="I392" s="68">
        <v>0</v>
      </c>
      <c r="J392" s="68">
        <f t="shared" si="22"/>
        <v>-22000000</v>
      </c>
      <c r="K392" s="106">
        <f t="shared" si="21"/>
        <v>-8.6226436014622974E-4</v>
      </c>
    </row>
    <row r="393" spans="1:11" ht="23.1" customHeight="1">
      <c r="A393" s="64" t="s">
        <v>606</v>
      </c>
      <c r="B393" s="68">
        <v>0</v>
      </c>
      <c r="C393" s="68">
        <v>-267400000</v>
      </c>
      <c r="D393" s="68">
        <v>0</v>
      </c>
      <c r="E393" s="68">
        <v>-269288633</v>
      </c>
      <c r="F393" s="106">
        <f t="shared" si="20"/>
        <v>-1.055445412856354E-2</v>
      </c>
      <c r="G393" s="68">
        <v>0</v>
      </c>
      <c r="H393" s="68">
        <v>-267400000</v>
      </c>
      <c r="I393" s="68">
        <v>0</v>
      </c>
      <c r="J393" s="68">
        <f t="shared" si="22"/>
        <v>-267400000</v>
      </c>
      <c r="K393" s="106">
        <f t="shared" si="21"/>
        <v>-1.04804313592319E-2</v>
      </c>
    </row>
    <row r="394" spans="1:11" ht="23.1" customHeight="1">
      <c r="A394" s="64" t="s">
        <v>607</v>
      </c>
      <c r="B394" s="68">
        <v>0</v>
      </c>
      <c r="C394" s="68">
        <v>-773760000</v>
      </c>
      <c r="D394" s="68">
        <v>0</v>
      </c>
      <c r="E394" s="68">
        <v>-774681451</v>
      </c>
      <c r="F394" s="106">
        <f t="shared" si="20"/>
        <v>-3.0362736621075807E-2</v>
      </c>
      <c r="G394" s="68">
        <v>0</v>
      </c>
      <c r="H394" s="68">
        <v>-773760000</v>
      </c>
      <c r="I394" s="68">
        <v>0</v>
      </c>
      <c r="J394" s="68">
        <f t="shared" si="22"/>
        <v>-773760000</v>
      </c>
      <c r="K394" s="106">
        <f t="shared" si="21"/>
        <v>-3.0326621423033943E-2</v>
      </c>
    </row>
    <row r="395" spans="1:11" ht="23.1" customHeight="1">
      <c r="A395" s="64" t="s">
        <v>608</v>
      </c>
      <c r="B395" s="68">
        <v>0</v>
      </c>
      <c r="C395" s="68">
        <v>-131309000</v>
      </c>
      <c r="D395" s="68">
        <v>0</v>
      </c>
      <c r="E395" s="68">
        <v>-131578388</v>
      </c>
      <c r="F395" s="106">
        <f t="shared" si="20"/>
        <v>-5.1570615699041977E-3</v>
      </c>
      <c r="G395" s="68">
        <v>0</v>
      </c>
      <c r="H395" s="68">
        <v>-131309000</v>
      </c>
      <c r="I395" s="68">
        <v>0</v>
      </c>
      <c r="J395" s="68">
        <f t="shared" si="22"/>
        <v>-131309000</v>
      </c>
      <c r="K395" s="106">
        <f t="shared" si="21"/>
        <v>-5.1465032212018764E-3</v>
      </c>
    </row>
    <row r="396" spans="1:11" ht="23.1" customHeight="1">
      <c r="A396" s="64" t="s">
        <v>609</v>
      </c>
      <c r="B396" s="68">
        <v>0</v>
      </c>
      <c r="C396" s="68">
        <v>-519000000</v>
      </c>
      <c r="D396" s="68">
        <v>0</v>
      </c>
      <c r="E396" s="68">
        <v>-519888374</v>
      </c>
      <c r="F396" s="106">
        <f t="shared" si="20"/>
        <v>-2.0376418916116988E-2</v>
      </c>
      <c r="G396" s="68">
        <v>0</v>
      </c>
      <c r="H396" s="68">
        <v>-519000000</v>
      </c>
      <c r="I396" s="68">
        <v>0</v>
      </c>
      <c r="J396" s="68">
        <f t="shared" si="22"/>
        <v>-519000000</v>
      </c>
      <c r="K396" s="106">
        <f t="shared" si="21"/>
        <v>-2.0341600132540601E-2</v>
      </c>
    </row>
    <row r="397" spans="1:11" ht="23.1" customHeight="1">
      <c r="A397" s="64" t="s">
        <v>610</v>
      </c>
      <c r="B397" s="68">
        <v>0</v>
      </c>
      <c r="C397" s="68">
        <v>1000000</v>
      </c>
      <c r="D397" s="68">
        <v>0</v>
      </c>
      <c r="E397" s="68">
        <v>250432</v>
      </c>
      <c r="F397" s="106">
        <f t="shared" si="20"/>
        <v>9.8153903745518455E-6</v>
      </c>
      <c r="G397" s="68">
        <v>0</v>
      </c>
      <c r="H397" s="68">
        <v>1000000</v>
      </c>
      <c r="I397" s="68">
        <v>0</v>
      </c>
      <c r="J397" s="68">
        <f t="shared" si="22"/>
        <v>1000000</v>
      </c>
      <c r="K397" s="106">
        <f t="shared" si="21"/>
        <v>3.9193834552101351E-5</v>
      </c>
    </row>
    <row r="398" spans="1:11">
      <c r="A398" s="64" t="s">
        <v>611</v>
      </c>
      <c r="B398" s="68">
        <v>0</v>
      </c>
      <c r="C398" s="68">
        <v>-334000000</v>
      </c>
      <c r="D398" s="68">
        <v>0</v>
      </c>
      <c r="E398" s="68">
        <v>-334412000</v>
      </c>
      <c r="F398" s="106">
        <f t="shared" si="20"/>
        <v>-1.3106888600237317E-2</v>
      </c>
      <c r="G398" s="68">
        <v>0</v>
      </c>
      <c r="H398" s="68">
        <v>-334000000</v>
      </c>
      <c r="I398" s="68">
        <v>0</v>
      </c>
      <c r="J398" s="68">
        <f t="shared" si="22"/>
        <v>-334000000</v>
      </c>
      <c r="K398" s="106">
        <f t="shared" si="21"/>
        <v>-1.3090740740401849E-2</v>
      </c>
    </row>
    <row r="399" spans="1:11">
      <c r="A399" s="64" t="s">
        <v>612</v>
      </c>
      <c r="B399" s="68">
        <v>0</v>
      </c>
      <c r="C399" s="68">
        <v>-157000000</v>
      </c>
      <c r="D399" s="68">
        <v>0</v>
      </c>
      <c r="E399" s="68">
        <v>-157164796</v>
      </c>
      <c r="F399" s="106">
        <f t="shared" si="20"/>
        <v>-6.1598910118387598E-3</v>
      </c>
      <c r="G399" s="68">
        <v>0</v>
      </c>
      <c r="H399" s="68">
        <v>-157000000</v>
      </c>
      <c r="I399" s="68">
        <v>0</v>
      </c>
      <c r="J399" s="68">
        <f t="shared" si="22"/>
        <v>-157000000</v>
      </c>
      <c r="K399" s="106">
        <f t="shared" si="21"/>
        <v>-6.1534320246799112E-3</v>
      </c>
    </row>
    <row r="400" spans="1:11">
      <c r="A400" s="64" t="s">
        <v>613</v>
      </c>
      <c r="B400" s="68">
        <v>0</v>
      </c>
      <c r="C400" s="68">
        <v>-300000000</v>
      </c>
      <c r="D400" s="68">
        <v>0</v>
      </c>
      <c r="E400" s="68">
        <v>-300347619</v>
      </c>
      <c r="F400" s="106">
        <f t="shared" si="20"/>
        <v>-1.1771774887203571E-2</v>
      </c>
      <c r="G400" s="68">
        <v>0</v>
      </c>
      <c r="H400" s="68">
        <v>-300000000</v>
      </c>
      <c r="I400" s="68">
        <v>0</v>
      </c>
      <c r="J400" s="68">
        <f t="shared" si="22"/>
        <v>-300000000</v>
      </c>
      <c r="K400" s="106">
        <f t="shared" si="21"/>
        <v>-1.1758150365630405E-2</v>
      </c>
    </row>
    <row r="401" spans="1:11">
      <c r="A401" s="64" t="s">
        <v>614</v>
      </c>
      <c r="B401" s="68">
        <v>0</v>
      </c>
      <c r="C401" s="68">
        <v>-371000000</v>
      </c>
      <c r="D401" s="68">
        <v>0</v>
      </c>
      <c r="E401" s="68">
        <v>-371267538</v>
      </c>
      <c r="F401" s="106">
        <f t="shared" si="20"/>
        <v>-1.4551398458938001E-2</v>
      </c>
      <c r="G401" s="68">
        <v>0</v>
      </c>
      <c r="H401" s="68">
        <v>-371000000</v>
      </c>
      <c r="I401" s="68">
        <v>0</v>
      </c>
      <c r="J401" s="68">
        <f t="shared" si="22"/>
        <v>-371000000</v>
      </c>
      <c r="K401" s="106">
        <f t="shared" si="21"/>
        <v>-1.45409126188296E-2</v>
      </c>
    </row>
    <row r="402" spans="1:11">
      <c r="A402" s="64" t="s">
        <v>615</v>
      </c>
      <c r="B402" s="68">
        <v>0</v>
      </c>
      <c r="C402" s="68">
        <v>-471595000</v>
      </c>
      <c r="D402" s="68">
        <v>0</v>
      </c>
      <c r="E402" s="68">
        <v>-471999649</v>
      </c>
      <c r="F402" s="106">
        <f t="shared" si="20"/>
        <v>-1.8499476151555908E-2</v>
      </c>
      <c r="G402" s="68">
        <v>0</v>
      </c>
      <c r="H402" s="68">
        <v>-471595000</v>
      </c>
      <c r="I402" s="68">
        <v>0</v>
      </c>
      <c r="J402" s="68">
        <f t="shared" si="22"/>
        <v>-471595000</v>
      </c>
      <c r="K402" s="106">
        <f t="shared" si="21"/>
        <v>-1.8483616405598237E-2</v>
      </c>
    </row>
    <row r="403" spans="1:11">
      <c r="A403" s="64" t="s">
        <v>616</v>
      </c>
      <c r="B403" s="68">
        <v>0</v>
      </c>
      <c r="C403" s="68">
        <v>-4706000</v>
      </c>
      <c r="D403" s="68">
        <v>0</v>
      </c>
      <c r="E403" s="68">
        <v>-4729407</v>
      </c>
      <c r="F403" s="106">
        <f t="shared" si="20"/>
        <v>-1.8536359548755E-4</v>
      </c>
      <c r="G403" s="68">
        <v>0</v>
      </c>
      <c r="H403" s="68">
        <v>-4706000</v>
      </c>
      <c r="I403" s="68">
        <v>0</v>
      </c>
      <c r="J403" s="68">
        <f t="shared" si="22"/>
        <v>-4706000</v>
      </c>
      <c r="K403" s="106">
        <f t="shared" si="21"/>
        <v>-1.8444618540218894E-4</v>
      </c>
    </row>
    <row r="404" spans="1:11" ht="19.5" thickBot="1">
      <c r="A404" s="64" t="s">
        <v>55</v>
      </c>
      <c r="B404" s="69">
        <v>0</v>
      </c>
      <c r="C404" s="69">
        <f t="shared" ref="C404:K404" si="23">SUM(C11:C403)</f>
        <v>-538439277412</v>
      </c>
      <c r="D404" s="69">
        <f t="shared" si="23"/>
        <v>532045243163</v>
      </c>
      <c r="E404" s="69">
        <f t="shared" si="23"/>
        <v>-23333418558</v>
      </c>
      <c r="F404" s="70">
        <f t="shared" si="23"/>
        <v>-0.91452614649717601</v>
      </c>
      <c r="G404" s="69">
        <f t="shared" si="23"/>
        <v>72630877500</v>
      </c>
      <c r="H404" s="69">
        <f t="shared" si="23"/>
        <v>493004995168</v>
      </c>
      <c r="I404" s="69">
        <f t="shared" si="23"/>
        <v>719961542595</v>
      </c>
      <c r="J404" s="69">
        <f t="shared" si="23"/>
        <v>1285597415263</v>
      </c>
      <c r="K404" s="70">
        <f t="shared" si="23"/>
        <v>50.387492394427156</v>
      </c>
    </row>
    <row r="405" spans="1:11" ht="19.5" thickTop="1">
      <c r="A405" s="64" t="s">
        <v>56</v>
      </c>
      <c r="B405" s="66"/>
      <c r="C405" s="66"/>
      <c r="D405" s="66"/>
      <c r="E405" s="66"/>
      <c r="F405" s="66"/>
      <c r="G405" s="66"/>
      <c r="H405" s="66"/>
      <c r="I405" s="66"/>
      <c r="J405" s="66"/>
      <c r="K405" s="66"/>
    </row>
    <row r="406" spans="1:11">
      <c r="G406" s="74"/>
      <c r="H406" s="74"/>
      <c r="I406" s="74"/>
      <c r="J406" s="90"/>
    </row>
    <row r="407" spans="1:11">
      <c r="G407" s="74"/>
      <c r="H407" s="74"/>
      <c r="I407" s="74"/>
    </row>
    <row r="408" spans="1:11">
      <c r="H408" s="74"/>
      <c r="I408" s="74"/>
    </row>
    <row r="409" spans="1:11">
      <c r="H409" s="74"/>
      <c r="I409" s="74"/>
      <c r="J409" s="74"/>
    </row>
    <row r="410" spans="1:11">
      <c r="I410" s="74"/>
    </row>
    <row r="411" spans="1:11">
      <c r="I411" s="74"/>
    </row>
    <row r="412" spans="1:11">
      <c r="I412" s="74"/>
    </row>
    <row r="413" spans="1:11">
      <c r="I413" s="74"/>
    </row>
  </sheetData>
  <mergeCells count="125">
    <mergeCell ref="B373:F373"/>
    <mergeCell ref="G373:K373"/>
    <mergeCell ref="A374:A376"/>
    <mergeCell ref="B374:B376"/>
    <mergeCell ref="C374:C376"/>
    <mergeCell ref="D374:D376"/>
    <mergeCell ref="E374:F375"/>
    <mergeCell ref="G374:G376"/>
    <mergeCell ref="H374:H376"/>
    <mergeCell ref="I374:I376"/>
    <mergeCell ref="J374:K375"/>
    <mergeCell ref="B336:F336"/>
    <mergeCell ref="G336:K336"/>
    <mergeCell ref="A337:A339"/>
    <mergeCell ref="B337:B339"/>
    <mergeCell ref="C337:C339"/>
    <mergeCell ref="D337:D339"/>
    <mergeCell ref="E337:F338"/>
    <mergeCell ref="G337:G339"/>
    <mergeCell ref="H337:H339"/>
    <mergeCell ref="I337:I339"/>
    <mergeCell ref="J337:K338"/>
    <mergeCell ref="B299:F299"/>
    <mergeCell ref="G299:K299"/>
    <mergeCell ref="A300:A302"/>
    <mergeCell ref="B300:B302"/>
    <mergeCell ref="C300:C302"/>
    <mergeCell ref="D300:D302"/>
    <mergeCell ref="E300:F301"/>
    <mergeCell ref="G300:G302"/>
    <mergeCell ref="H300:H302"/>
    <mergeCell ref="I300:I302"/>
    <mergeCell ref="J300:K301"/>
    <mergeCell ref="B262:F262"/>
    <mergeCell ref="G262:K262"/>
    <mergeCell ref="A263:A265"/>
    <mergeCell ref="B263:B265"/>
    <mergeCell ref="C263:C265"/>
    <mergeCell ref="D263:D265"/>
    <mergeCell ref="E263:F264"/>
    <mergeCell ref="G263:G265"/>
    <mergeCell ref="H263:H265"/>
    <mergeCell ref="I263:I265"/>
    <mergeCell ref="J263:K264"/>
    <mergeCell ref="B225:F225"/>
    <mergeCell ref="G225:K225"/>
    <mergeCell ref="A226:A228"/>
    <mergeCell ref="B226:B228"/>
    <mergeCell ref="C226:C228"/>
    <mergeCell ref="D226:D228"/>
    <mergeCell ref="E226:F227"/>
    <mergeCell ref="G226:G228"/>
    <mergeCell ref="H226:H228"/>
    <mergeCell ref="I226:I228"/>
    <mergeCell ref="J226:K227"/>
    <mergeCell ref="B188:F188"/>
    <mergeCell ref="G188:K188"/>
    <mergeCell ref="A189:A191"/>
    <mergeCell ref="B189:B191"/>
    <mergeCell ref="C189:C191"/>
    <mergeCell ref="D189:D191"/>
    <mergeCell ref="E189:F190"/>
    <mergeCell ref="G189:G191"/>
    <mergeCell ref="H189:H191"/>
    <mergeCell ref="I189:I191"/>
    <mergeCell ref="J189:K190"/>
    <mergeCell ref="B151:F151"/>
    <mergeCell ref="G151:K151"/>
    <mergeCell ref="A152:A154"/>
    <mergeCell ref="B152:B154"/>
    <mergeCell ref="C152:C154"/>
    <mergeCell ref="D152:D154"/>
    <mergeCell ref="E152:F153"/>
    <mergeCell ref="G152:G154"/>
    <mergeCell ref="H152:H154"/>
    <mergeCell ref="I152:I154"/>
    <mergeCell ref="J152:K153"/>
    <mergeCell ref="B114:F114"/>
    <mergeCell ref="G114:K114"/>
    <mergeCell ref="A115:A117"/>
    <mergeCell ref="B115:B117"/>
    <mergeCell ref="C115:C117"/>
    <mergeCell ref="D115:D117"/>
    <mergeCell ref="E115:F116"/>
    <mergeCell ref="G115:G117"/>
    <mergeCell ref="H115:H117"/>
    <mergeCell ref="I115:I117"/>
    <mergeCell ref="J115:K116"/>
    <mergeCell ref="B77:F77"/>
    <mergeCell ref="G77:K77"/>
    <mergeCell ref="A78:A80"/>
    <mergeCell ref="B78:B80"/>
    <mergeCell ref="C78:C80"/>
    <mergeCell ref="D78:D80"/>
    <mergeCell ref="E78:F79"/>
    <mergeCell ref="G78:G80"/>
    <mergeCell ref="H78:H80"/>
    <mergeCell ref="I78:I80"/>
    <mergeCell ref="J78:K79"/>
    <mergeCell ref="B40:F40"/>
    <mergeCell ref="G40:K40"/>
    <mergeCell ref="A41:A43"/>
    <mergeCell ref="B41:B43"/>
    <mergeCell ref="C41:C43"/>
    <mergeCell ref="D41:D43"/>
    <mergeCell ref="E41:F42"/>
    <mergeCell ref="G41:G43"/>
    <mergeCell ref="H41:H43"/>
    <mergeCell ref="I41:I43"/>
    <mergeCell ref="J41:K42"/>
    <mergeCell ref="I8:I10"/>
    <mergeCell ref="A1:K1"/>
    <mergeCell ref="A2:K2"/>
    <mergeCell ref="A3:K3"/>
    <mergeCell ref="E8:F9"/>
    <mergeCell ref="J8:K9"/>
    <mergeCell ref="A5:K5"/>
    <mergeCell ref="G7:K7"/>
    <mergeCell ref="B7:F7"/>
    <mergeCell ref="A8:A10"/>
    <mergeCell ref="B8:B10"/>
    <mergeCell ref="C8:C10"/>
    <mergeCell ref="D8:D10"/>
    <mergeCell ref="G8:G10"/>
    <mergeCell ref="H8:H10"/>
  </mergeCells>
  <pageMargins left="0.7" right="0.7" top="0.75" bottom="0.75" header="0.3" footer="0.3"/>
  <pageSetup paperSize="9" scale="57" orientation="landscape" horizontalDpi="4294967295" verticalDpi="4294967295" r:id="rId1"/>
  <headerFooter differentOddEven="1" differentFirst="1"/>
  <rowBreaks count="10" manualBreakCount="10">
    <brk id="39" max="10" man="1"/>
    <brk id="76" max="10" man="1"/>
    <brk id="113" max="10" man="1"/>
    <brk id="150" max="10" man="1"/>
    <brk id="187" max="10" man="1"/>
    <brk id="224" max="10" man="1"/>
    <brk id="261" max="10" man="1"/>
    <brk id="298" max="10" man="1"/>
    <brk id="335" max="10" man="1"/>
    <brk id="37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1</vt:lpstr>
      <vt:lpstr> سهام و صندوق‌های سرمایه‌گذاری</vt:lpstr>
      <vt:lpstr>صندوق</vt:lpstr>
      <vt:lpstr>اوراق تبعی</vt:lpstr>
      <vt:lpstr>اوراق</vt:lpstr>
      <vt:lpstr>تعدیل قیمت</vt:lpstr>
      <vt:lpstr>سپرده</vt:lpstr>
      <vt:lpstr>درآمدها</vt:lpstr>
      <vt:lpstr>1-2</vt:lpstr>
      <vt:lpstr>2-2</vt:lpstr>
      <vt:lpstr>3-2</vt:lpstr>
      <vt:lpstr>4-2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سود ترجیحی</vt:lpstr>
      <vt:lpstr>' سهام و صندوق‌های سرمایه‌گذاری'!Print_Area</vt:lpstr>
      <vt:lpstr>'1-2'!Print_Area</vt:lpstr>
      <vt:lpstr>'2-2'!Print_Area</vt:lpstr>
      <vt:lpstr>'3-2'!Print_Area</vt:lpstr>
      <vt:lpstr>'4-2'!Print_Area</vt:lpstr>
      <vt:lpstr>اوراق!Print_Area</vt:lpstr>
      <vt:lpstr>'اوراق تبعی'!Print_Area</vt:lpstr>
      <vt:lpstr>'تعدیل قیمت'!Print_Area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سپرده!Print_Area</vt:lpstr>
      <vt:lpstr>'سود اوراق بهادار و سپرده بانکی'!Print_Area</vt:lpstr>
      <vt:lpstr>'سود ترجیحی'!Print_Area</vt:lpstr>
      <vt:lpstr>صندوق!Print_Area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Mohammad Nikomaram</cp:lastModifiedBy>
  <cp:lastPrinted>2025-02-23T11:17:49Z</cp:lastPrinted>
  <dcterms:created xsi:type="dcterms:W3CDTF">2017-11-22T14:26:20Z</dcterms:created>
  <dcterms:modified xsi:type="dcterms:W3CDTF">2025-02-26T07:25:04Z</dcterms:modified>
</cp:coreProperties>
</file>