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7\"/>
    </mc:Choice>
  </mc:AlternateContent>
  <xr:revisionPtr revIDLastSave="0" documentId="13_ncr:1_{9729E587-D031-40C3-9BE6-854A98E70224}" xr6:coauthVersionLast="47" xr6:coauthVersionMax="47" xr10:uidLastSave="{00000000-0000-0000-0000-000000000000}"/>
  <bookViews>
    <workbookView xWindow="-120" yWindow="-120" windowWidth="29040" windowHeight="15840" tabRatio="688" firstSheet="8" activeTab="14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درآمد سود سهام" sheetId="12" r:id="rId8"/>
    <sheet name="سود اوراق بهادار و سپرده بانکی" sheetId="13" r:id="rId9"/>
    <sheet name="درآمد ناشی ازفروش" sheetId="15" r:id="rId10"/>
    <sheet name="درآمد ناشی از تغییر قیمت اوراق " sheetId="14" r:id="rId11"/>
    <sheet name="درآمد سرمایه گذاری در اوراق بها" sheetId="6" r:id="rId12"/>
    <sheet name="درآمد سرمایه گذاری در سهام و ص " sheetId="5" r:id="rId13"/>
    <sheet name="درآمد سپرده بانکی" sheetId="7" r:id="rId14"/>
    <sheet name="سایر درآمدها" sheetId="8" r:id="rId15"/>
  </sheets>
  <definedNames>
    <definedName name="_xlnm.Print_Area" localSheetId="1">' سهام و صندوق‌های سرمایه‌گذاری'!$A$1:$M$47</definedName>
    <definedName name="_xlnm.Print_Area" localSheetId="0">'1'!$A$1:$K$46</definedName>
    <definedName name="_xlnm.Print_Area" localSheetId="3">اوراق!$A$1:$S$22</definedName>
    <definedName name="_xlnm.Print_Area" localSheetId="2">'اوراق تبعی'!$A$1:$I$20</definedName>
    <definedName name="_xlnm.Print_Area" localSheetId="4">'تعدیل قیمت'!$A$1:$J$22</definedName>
    <definedName name="_xlnm.Print_Area" localSheetId="13">'درآمد سپرده بانکی'!$A$1:$E$24</definedName>
    <definedName name="_xlnm.Print_Area" localSheetId="11">'درآمد سرمایه گذاری در اوراق بها'!$A$1:$I$26</definedName>
    <definedName name="_xlnm.Print_Area" localSheetId="12">'درآمد سرمایه گذاری در سهام و ص '!$A$1:$K$596</definedName>
    <definedName name="_xlnm.Print_Area" localSheetId="7">'درآمد سود سهام'!$A$1:$J$31</definedName>
    <definedName name="_xlnm.Print_Area" localSheetId="10">'درآمد ناشی از تغییر قیمت اوراق '!$A$1:$I$147</definedName>
    <definedName name="_xlnm.Print_Area" localSheetId="9">'درآمد ناشی ازفروش'!$A$1:$I$589</definedName>
    <definedName name="_xlnm.Print_Area" localSheetId="6">درآمدها!$A$1:$E$11</definedName>
    <definedName name="_xlnm.Print_Area" localSheetId="14">'سایر درآمدها'!$A$1:$C$12</definedName>
    <definedName name="_xlnm.Print_Area" localSheetId="5">سپرده!$A$1:$J$20</definedName>
    <definedName name="_xlnm.Print_Area" localSheetId="8">'سود اوراق بهادار و سپرده بانکی'!$A$1:$J$35</definedName>
  </definedNames>
  <calcPr calcId="191029" iterateCount="1000" iterateDelta="9.9999999999999995E-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4" l="1"/>
  <c r="F595" i="5"/>
  <c r="D23" i="7"/>
  <c r="C6" i="11"/>
  <c r="E6" i="11" s="1"/>
  <c r="C7" i="11"/>
  <c r="C11" i="8"/>
  <c r="B11" i="8"/>
  <c r="I24" i="6"/>
  <c r="I586" i="15"/>
  <c r="E30" i="12"/>
  <c r="F30" i="12"/>
  <c r="G30" i="12"/>
  <c r="H30" i="12"/>
  <c r="I30" i="12"/>
  <c r="J30" i="12"/>
  <c r="M11" i="1" l="1"/>
  <c r="C9" i="11"/>
  <c r="E9" i="11" s="1"/>
  <c r="B23" i="7"/>
  <c r="C20" i="7" s="1"/>
  <c r="E11" i="7"/>
  <c r="E25" i="6"/>
  <c r="I25" i="6"/>
  <c r="G25" i="6"/>
  <c r="H25" i="6"/>
  <c r="F25" i="6"/>
  <c r="E24" i="6"/>
  <c r="D25" i="6"/>
  <c r="C25" i="6"/>
  <c r="B25" i="6"/>
  <c r="C8" i="11" l="1"/>
  <c r="C18" i="7"/>
  <c r="C9" i="7"/>
  <c r="C17" i="7"/>
  <c r="C22" i="7"/>
  <c r="C19" i="7"/>
  <c r="C16" i="7"/>
  <c r="C13" i="7"/>
  <c r="E9" i="7"/>
  <c r="E21" i="7"/>
  <c r="E20" i="7"/>
  <c r="E19" i="7"/>
  <c r="E18" i="7"/>
  <c r="E17" i="7"/>
  <c r="E16" i="7"/>
  <c r="E13" i="7"/>
  <c r="E15" i="7"/>
  <c r="E14" i="7"/>
  <c r="E10" i="7"/>
  <c r="E22" i="7"/>
  <c r="C21" i="7"/>
  <c r="E12" i="7"/>
  <c r="E8" i="11" l="1"/>
  <c r="C10" i="11"/>
  <c r="C23" i="7"/>
  <c r="E23" i="7"/>
  <c r="E595" i="5" l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11" i="5"/>
  <c r="D595" i="5" l="1"/>
  <c r="C595" i="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I414" i="15"/>
  <c r="I415" i="15"/>
  <c r="I416" i="15"/>
  <c r="I417" i="15"/>
  <c r="I418" i="15"/>
  <c r="I419" i="15"/>
  <c r="I420" i="15"/>
  <c r="I421" i="15"/>
  <c r="I422" i="15"/>
  <c r="I423" i="15"/>
  <c r="I424" i="15"/>
  <c r="I425" i="15"/>
  <c r="I426" i="15"/>
  <c r="I427" i="15"/>
  <c r="I428" i="15"/>
  <c r="I429" i="15"/>
  <c r="I430" i="15"/>
  <c r="I431" i="15"/>
  <c r="I432" i="15"/>
  <c r="I433" i="15"/>
  <c r="I434" i="15"/>
  <c r="I435" i="15"/>
  <c r="I436" i="15"/>
  <c r="I437" i="15"/>
  <c r="I438" i="15"/>
  <c r="I439" i="15"/>
  <c r="I440" i="15"/>
  <c r="I441" i="15"/>
  <c r="I442" i="15"/>
  <c r="I443" i="15"/>
  <c r="I444" i="15"/>
  <c r="I445" i="15"/>
  <c r="I446" i="15"/>
  <c r="I447" i="15"/>
  <c r="I448" i="15"/>
  <c r="I449" i="15"/>
  <c r="I450" i="15"/>
  <c r="I451" i="15"/>
  <c r="I452" i="15"/>
  <c r="I453" i="15"/>
  <c r="I454" i="15"/>
  <c r="I455" i="15"/>
  <c r="I456" i="15"/>
  <c r="I457" i="15"/>
  <c r="I458" i="15"/>
  <c r="I459" i="15"/>
  <c r="I460" i="15"/>
  <c r="I461" i="15"/>
  <c r="I462" i="15"/>
  <c r="I463" i="15"/>
  <c r="I464" i="15"/>
  <c r="I465" i="15"/>
  <c r="I466" i="15"/>
  <c r="I467" i="15"/>
  <c r="I468" i="15"/>
  <c r="I469" i="15"/>
  <c r="I470" i="15"/>
  <c r="I471" i="15"/>
  <c r="I472" i="15"/>
  <c r="I473" i="15"/>
  <c r="I474" i="15"/>
  <c r="I475" i="15"/>
  <c r="I476" i="15"/>
  <c r="I477" i="15"/>
  <c r="I478" i="15"/>
  <c r="I479" i="15"/>
  <c r="I480" i="15"/>
  <c r="I481" i="15"/>
  <c r="I482" i="15"/>
  <c r="I483" i="15"/>
  <c r="I484" i="15"/>
  <c r="I485" i="15"/>
  <c r="I486" i="15"/>
  <c r="I487" i="15"/>
  <c r="I488" i="15"/>
  <c r="I489" i="15"/>
  <c r="I490" i="15"/>
  <c r="I491" i="15"/>
  <c r="I492" i="15"/>
  <c r="I493" i="15"/>
  <c r="I494" i="15"/>
  <c r="I495" i="15"/>
  <c r="I496" i="15"/>
  <c r="I497" i="15"/>
  <c r="I498" i="15"/>
  <c r="I499" i="15"/>
  <c r="I500" i="15"/>
  <c r="I501" i="15"/>
  <c r="I502" i="15"/>
  <c r="I503" i="15"/>
  <c r="I504" i="15"/>
  <c r="I505" i="15"/>
  <c r="I506" i="15"/>
  <c r="I507" i="15"/>
  <c r="I508" i="15"/>
  <c r="I509" i="15"/>
  <c r="I510" i="15"/>
  <c r="I511" i="15"/>
  <c r="I512" i="15"/>
  <c r="I513" i="15"/>
  <c r="I514" i="15"/>
  <c r="I515" i="15"/>
  <c r="I516" i="15"/>
  <c r="I517" i="15"/>
  <c r="I518" i="15"/>
  <c r="I519" i="15"/>
  <c r="I520" i="15"/>
  <c r="I521" i="15"/>
  <c r="I522" i="15"/>
  <c r="I523" i="15"/>
  <c r="I524" i="15"/>
  <c r="I525" i="15"/>
  <c r="I526" i="15"/>
  <c r="I527" i="15"/>
  <c r="I528" i="15"/>
  <c r="I529" i="15"/>
  <c r="I530" i="15"/>
  <c r="I531" i="15"/>
  <c r="I532" i="15"/>
  <c r="I533" i="15"/>
  <c r="I534" i="15"/>
  <c r="I535" i="15"/>
  <c r="I536" i="15"/>
  <c r="I537" i="15"/>
  <c r="I538" i="15"/>
  <c r="I539" i="15"/>
  <c r="I540" i="15"/>
  <c r="I541" i="15"/>
  <c r="I542" i="15"/>
  <c r="I543" i="15"/>
  <c r="I544" i="15"/>
  <c r="I545" i="15"/>
  <c r="I546" i="15"/>
  <c r="I547" i="15"/>
  <c r="I548" i="15"/>
  <c r="I549" i="15"/>
  <c r="I550" i="15"/>
  <c r="I551" i="15"/>
  <c r="I552" i="15"/>
  <c r="I553" i="15"/>
  <c r="I554" i="15"/>
  <c r="I555" i="15"/>
  <c r="I556" i="15"/>
  <c r="I557" i="15"/>
  <c r="I558" i="15"/>
  <c r="I559" i="15"/>
  <c r="I560" i="15"/>
  <c r="I561" i="15"/>
  <c r="I562" i="15"/>
  <c r="I563" i="15"/>
  <c r="I564" i="15"/>
  <c r="I565" i="15"/>
  <c r="I566" i="15"/>
  <c r="I567" i="15"/>
  <c r="I568" i="15"/>
  <c r="I569" i="15"/>
  <c r="I570" i="15"/>
  <c r="I571" i="15"/>
  <c r="I572" i="15"/>
  <c r="I573" i="15"/>
  <c r="I574" i="15"/>
  <c r="I575" i="15"/>
  <c r="I576" i="15"/>
  <c r="I577" i="15"/>
  <c r="I578" i="15"/>
  <c r="I579" i="15"/>
  <c r="I580" i="15"/>
  <c r="I581" i="15"/>
  <c r="I582" i="15"/>
  <c r="I583" i="15"/>
  <c r="I584" i="15"/>
  <c r="I585" i="15"/>
  <c r="I7" i="15"/>
  <c r="E8" i="14" l="1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7" i="14"/>
  <c r="E585" i="15" l="1"/>
  <c r="E584" i="15"/>
  <c r="E583" i="15"/>
  <c r="E582" i="15"/>
  <c r="E581" i="15"/>
  <c r="E580" i="15"/>
  <c r="E579" i="15"/>
  <c r="E578" i="15"/>
  <c r="E577" i="15"/>
  <c r="E576" i="15"/>
  <c r="E575" i="15"/>
  <c r="E574" i="15"/>
  <c r="E573" i="15"/>
  <c r="E572" i="15"/>
  <c r="E571" i="15"/>
  <c r="E570" i="15"/>
  <c r="E569" i="15"/>
  <c r="E568" i="15"/>
  <c r="E567" i="15"/>
  <c r="E566" i="15"/>
  <c r="E565" i="15"/>
  <c r="E564" i="15"/>
  <c r="E563" i="15"/>
  <c r="E562" i="15"/>
  <c r="E561" i="15"/>
  <c r="E560" i="15"/>
  <c r="E559" i="15"/>
  <c r="E558" i="15"/>
  <c r="E557" i="15"/>
  <c r="E556" i="15"/>
  <c r="E555" i="15"/>
  <c r="E554" i="15"/>
  <c r="E553" i="15"/>
  <c r="E552" i="15"/>
  <c r="E551" i="15"/>
  <c r="E550" i="15"/>
  <c r="E549" i="15"/>
  <c r="E548" i="15"/>
  <c r="E547" i="15"/>
  <c r="E546" i="15"/>
  <c r="E545" i="15"/>
  <c r="E544" i="15"/>
  <c r="E543" i="15"/>
  <c r="E542" i="15"/>
  <c r="E541" i="15"/>
  <c r="E540" i="15"/>
  <c r="E539" i="15"/>
  <c r="E538" i="15"/>
  <c r="E537" i="15"/>
  <c r="E536" i="15"/>
  <c r="E535" i="15"/>
  <c r="E534" i="15"/>
  <c r="E533" i="15"/>
  <c r="E532" i="15"/>
  <c r="E531" i="15"/>
  <c r="E530" i="15"/>
  <c r="E529" i="15"/>
  <c r="E528" i="15"/>
  <c r="E527" i="15"/>
  <c r="E526" i="15"/>
  <c r="E525" i="15"/>
  <c r="E524" i="15"/>
  <c r="E523" i="15"/>
  <c r="E522" i="15"/>
  <c r="E521" i="15"/>
  <c r="E520" i="15"/>
  <c r="E519" i="15"/>
  <c r="E518" i="15"/>
  <c r="E517" i="15"/>
  <c r="E516" i="15"/>
  <c r="E515" i="15"/>
  <c r="E514" i="15"/>
  <c r="E513" i="15"/>
  <c r="E512" i="15"/>
  <c r="E511" i="15"/>
  <c r="E510" i="15"/>
  <c r="E509" i="15"/>
  <c r="E508" i="15"/>
  <c r="E507" i="15"/>
  <c r="E506" i="15"/>
  <c r="E505" i="15"/>
  <c r="E504" i="15"/>
  <c r="E503" i="15"/>
  <c r="E502" i="15"/>
  <c r="E501" i="15"/>
  <c r="E500" i="15"/>
  <c r="E499" i="15"/>
  <c r="E498" i="15"/>
  <c r="E497" i="15"/>
  <c r="E496" i="15"/>
  <c r="E495" i="15"/>
  <c r="E494" i="15"/>
  <c r="E493" i="15"/>
  <c r="E492" i="15"/>
  <c r="E491" i="15"/>
  <c r="E490" i="15"/>
  <c r="E489" i="15"/>
  <c r="E488" i="15"/>
  <c r="E487" i="15"/>
  <c r="E486" i="15"/>
  <c r="E485" i="15"/>
  <c r="E484" i="15"/>
  <c r="E483" i="15"/>
  <c r="E482" i="15"/>
  <c r="E481" i="15"/>
  <c r="E480" i="15"/>
  <c r="E479" i="15"/>
  <c r="E478" i="15"/>
  <c r="E477" i="15"/>
  <c r="E476" i="15"/>
  <c r="E475" i="15"/>
  <c r="E474" i="15"/>
  <c r="E473" i="15"/>
  <c r="E472" i="15"/>
  <c r="E471" i="15"/>
  <c r="E470" i="15"/>
  <c r="E469" i="15"/>
  <c r="E468" i="15"/>
  <c r="E467" i="15"/>
  <c r="E466" i="15"/>
  <c r="E465" i="15"/>
  <c r="E464" i="15"/>
  <c r="E463" i="15"/>
  <c r="E462" i="15"/>
  <c r="E461" i="15"/>
  <c r="E460" i="15"/>
  <c r="E459" i="15"/>
  <c r="E458" i="15"/>
  <c r="E457" i="15"/>
  <c r="E456" i="15"/>
  <c r="E455" i="15"/>
  <c r="E454" i="15"/>
  <c r="E453" i="15"/>
  <c r="E452" i="15"/>
  <c r="E451" i="15"/>
  <c r="E450" i="15"/>
  <c r="E449" i="15"/>
  <c r="E448" i="15"/>
  <c r="E447" i="15"/>
  <c r="E446" i="15"/>
  <c r="E445" i="15"/>
  <c r="E444" i="15"/>
  <c r="E443" i="15"/>
  <c r="E442" i="15"/>
  <c r="E441" i="15"/>
  <c r="E440" i="15"/>
  <c r="E439" i="15"/>
  <c r="E438" i="15"/>
  <c r="E437" i="15"/>
  <c r="E436" i="15"/>
  <c r="E435" i="15"/>
  <c r="E434" i="15"/>
  <c r="E433" i="15"/>
  <c r="E432" i="15"/>
  <c r="E431" i="15"/>
  <c r="E430" i="15"/>
  <c r="E429" i="15"/>
  <c r="E428" i="15"/>
  <c r="E427" i="15"/>
  <c r="E426" i="15"/>
  <c r="E425" i="15"/>
  <c r="E424" i="15"/>
  <c r="E423" i="15"/>
  <c r="E422" i="15"/>
  <c r="E421" i="15"/>
  <c r="E420" i="15"/>
  <c r="E419" i="15"/>
  <c r="E418" i="15"/>
  <c r="E417" i="15"/>
  <c r="E416" i="15"/>
  <c r="E415" i="15"/>
  <c r="E414" i="15"/>
  <c r="E413" i="15"/>
  <c r="E412" i="15"/>
  <c r="E411" i="15"/>
  <c r="E410" i="15"/>
  <c r="E409" i="15"/>
  <c r="E408" i="15"/>
  <c r="E407" i="15"/>
  <c r="E406" i="15"/>
  <c r="E405" i="15"/>
  <c r="E404" i="15"/>
  <c r="E403" i="15"/>
  <c r="E402" i="15"/>
  <c r="E401" i="15"/>
  <c r="E400" i="15"/>
  <c r="E399" i="15"/>
  <c r="E398" i="15"/>
  <c r="E397" i="15"/>
  <c r="E396" i="15"/>
  <c r="E395" i="15"/>
  <c r="E394" i="15"/>
  <c r="E393" i="15"/>
  <c r="E392" i="15"/>
  <c r="E391" i="15"/>
  <c r="E390" i="15"/>
  <c r="E389" i="15"/>
  <c r="E388" i="15"/>
  <c r="E387" i="15"/>
  <c r="E386" i="15"/>
  <c r="E385" i="15"/>
  <c r="E384" i="15"/>
  <c r="E383" i="15"/>
  <c r="E382" i="15"/>
  <c r="E381" i="15"/>
  <c r="E380" i="15"/>
  <c r="E379" i="15"/>
  <c r="E378" i="15"/>
  <c r="E377" i="15"/>
  <c r="E376" i="15"/>
  <c r="E375" i="15"/>
  <c r="E374" i="15"/>
  <c r="E373" i="15"/>
  <c r="E372" i="15"/>
  <c r="E371" i="15"/>
  <c r="E370" i="15"/>
  <c r="E369" i="15"/>
  <c r="E368" i="15"/>
  <c r="E367" i="15"/>
  <c r="E366" i="15"/>
  <c r="E365" i="15"/>
  <c r="E364" i="15"/>
  <c r="E363" i="15"/>
  <c r="E362" i="15"/>
  <c r="E361" i="15"/>
  <c r="E360" i="15"/>
  <c r="E359" i="15"/>
  <c r="E358" i="15"/>
  <c r="E357" i="15"/>
  <c r="E356" i="15"/>
  <c r="E355" i="15"/>
  <c r="E354" i="15"/>
  <c r="E353" i="15"/>
  <c r="E352" i="15"/>
  <c r="E351" i="15"/>
  <c r="E350" i="15"/>
  <c r="E349" i="15"/>
  <c r="E348" i="15"/>
  <c r="E347" i="15"/>
  <c r="E346" i="15"/>
  <c r="E345" i="15"/>
  <c r="E344" i="15"/>
  <c r="E343" i="15"/>
  <c r="E342" i="15"/>
  <c r="E341" i="15"/>
  <c r="E340" i="15"/>
  <c r="E339" i="15"/>
  <c r="E338" i="15"/>
  <c r="E337" i="15"/>
  <c r="E336" i="15"/>
  <c r="E335" i="15"/>
  <c r="E334" i="15"/>
  <c r="E333" i="15"/>
  <c r="E332" i="15"/>
  <c r="E331" i="15"/>
  <c r="E330" i="15"/>
  <c r="E329" i="15"/>
  <c r="E328" i="15"/>
  <c r="E327" i="15"/>
  <c r="E326" i="15"/>
  <c r="E325" i="15"/>
  <c r="E324" i="15"/>
  <c r="E323" i="15"/>
  <c r="E322" i="15"/>
  <c r="E321" i="15"/>
  <c r="E320" i="15"/>
  <c r="E319" i="15"/>
  <c r="E318" i="15"/>
  <c r="E317" i="15"/>
  <c r="E316" i="15"/>
  <c r="E315" i="15"/>
  <c r="E314" i="15"/>
  <c r="E313" i="15"/>
  <c r="E312" i="15"/>
  <c r="E311" i="15"/>
  <c r="E310" i="15"/>
  <c r="E309" i="15"/>
  <c r="E308" i="15"/>
  <c r="E307" i="15"/>
  <c r="E306" i="15"/>
  <c r="E305" i="15"/>
  <c r="E304" i="15"/>
  <c r="E303" i="15"/>
  <c r="E302" i="15"/>
  <c r="E301" i="15"/>
  <c r="E300" i="15"/>
  <c r="E299" i="15"/>
  <c r="E298" i="15"/>
  <c r="E297" i="15"/>
  <c r="E296" i="15"/>
  <c r="E295" i="15"/>
  <c r="E294" i="15"/>
  <c r="E293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C586" i="15"/>
  <c r="D586" i="15"/>
  <c r="F586" i="15"/>
  <c r="G586" i="15"/>
  <c r="H586" i="15"/>
  <c r="B586" i="15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7" i="13"/>
  <c r="E34" i="13"/>
  <c r="F34" i="13"/>
  <c r="H34" i="13"/>
  <c r="I34" i="13"/>
  <c r="S13" i="3"/>
  <c r="G34" i="13" l="1"/>
  <c r="E586" i="15"/>
  <c r="J34" i="13"/>
  <c r="J595" i="5" l="1"/>
  <c r="I595" i="5"/>
  <c r="H595" i="5"/>
  <c r="G595" i="5"/>
  <c r="B595" i="5"/>
  <c r="I143" i="14"/>
  <c r="E7" i="11"/>
  <c r="C143" i="14"/>
  <c r="D143" i="14"/>
  <c r="E143" i="14"/>
  <c r="F143" i="14"/>
  <c r="G143" i="14"/>
  <c r="H143" i="14"/>
  <c r="B143" i="14"/>
  <c r="G20" i="2"/>
  <c r="H20" i="2"/>
  <c r="I20" i="2"/>
  <c r="F20" i="2"/>
  <c r="J8" i="2"/>
  <c r="J9" i="2"/>
  <c r="J10" i="2"/>
  <c r="J11" i="2"/>
  <c r="J12" i="2"/>
  <c r="J13" i="2"/>
  <c r="J14" i="2"/>
  <c r="J15" i="2"/>
  <c r="J16" i="2"/>
  <c r="J17" i="2"/>
  <c r="J18" i="2"/>
  <c r="J19" i="2"/>
  <c r="M33" i="1"/>
  <c r="S21" i="3"/>
  <c r="S10" i="3"/>
  <c r="R21" i="3"/>
  <c r="Q21" i="3"/>
  <c r="O21" i="3"/>
  <c r="N21" i="3"/>
  <c r="M21" i="3"/>
  <c r="L21" i="3"/>
  <c r="K21" i="3"/>
  <c r="J21" i="3"/>
  <c r="I21" i="3"/>
  <c r="H21" i="3"/>
  <c r="S11" i="3"/>
  <c r="S12" i="3"/>
  <c r="S14" i="3"/>
  <c r="S15" i="3"/>
  <c r="S16" i="3"/>
  <c r="S17" i="3"/>
  <c r="S18" i="3"/>
  <c r="S19" i="3"/>
  <c r="S20" i="3"/>
  <c r="S9" i="3"/>
  <c r="M35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/>
  <c r="M36" i="1"/>
  <c r="M37" i="1"/>
  <c r="M38" i="1"/>
  <c r="M39" i="1"/>
  <c r="M40" i="1"/>
  <c r="M41" i="1"/>
  <c r="M42" i="1"/>
  <c r="M43" i="1"/>
  <c r="M44" i="1"/>
  <c r="M45" i="1"/>
  <c r="M46" i="1"/>
  <c r="B46" i="1"/>
  <c r="C46" i="1"/>
  <c r="D46" i="1"/>
  <c r="E46" i="1"/>
  <c r="F46" i="1"/>
  <c r="H46" i="1"/>
  <c r="G46" i="1"/>
  <c r="I46" i="1"/>
  <c r="K46" i="1"/>
  <c r="L46" i="1"/>
  <c r="J20" i="2" l="1"/>
  <c r="K19" i="5" l="1"/>
  <c r="K31" i="5"/>
  <c r="K43" i="5"/>
  <c r="K55" i="5"/>
  <c r="K67" i="5"/>
  <c r="K79" i="5"/>
  <c r="K91" i="5"/>
  <c r="K103" i="5"/>
  <c r="K115" i="5"/>
  <c r="K127" i="5"/>
  <c r="K139" i="5"/>
  <c r="K151" i="5"/>
  <c r="K163" i="5"/>
  <c r="K175" i="5"/>
  <c r="K187" i="5"/>
  <c r="K199" i="5"/>
  <c r="K211" i="5"/>
  <c r="K223" i="5"/>
  <c r="K235" i="5"/>
  <c r="K247" i="5"/>
  <c r="K259" i="5"/>
  <c r="K271" i="5"/>
  <c r="K283" i="5"/>
  <c r="K295" i="5"/>
  <c r="K307" i="5"/>
  <c r="K319" i="5"/>
  <c r="K331" i="5"/>
  <c r="K343" i="5"/>
  <c r="K355" i="5"/>
  <c r="K367" i="5"/>
  <c r="K379" i="5"/>
  <c r="K391" i="5"/>
  <c r="K403" i="5"/>
  <c r="K415" i="5"/>
  <c r="K427" i="5"/>
  <c r="K439" i="5"/>
  <c r="K451" i="5"/>
  <c r="K463" i="5"/>
  <c r="K487" i="5"/>
  <c r="K499" i="5"/>
  <c r="K523" i="5"/>
  <c r="K535" i="5"/>
  <c r="K559" i="5"/>
  <c r="K11" i="5"/>
  <c r="K320" i="5"/>
  <c r="K392" i="5"/>
  <c r="K428" i="5"/>
  <c r="K488" i="5"/>
  <c r="K536" i="5"/>
  <c r="K572" i="5"/>
  <c r="K477" i="5"/>
  <c r="K574" i="5"/>
  <c r="K564" i="5"/>
  <c r="K20" i="5"/>
  <c r="K32" i="5"/>
  <c r="K44" i="5"/>
  <c r="K56" i="5"/>
  <c r="K68" i="5"/>
  <c r="K80" i="5"/>
  <c r="K92" i="5"/>
  <c r="K104" i="5"/>
  <c r="K116" i="5"/>
  <c r="K128" i="5"/>
  <c r="K140" i="5"/>
  <c r="K152" i="5"/>
  <c r="K164" i="5"/>
  <c r="K176" i="5"/>
  <c r="K188" i="5"/>
  <c r="K200" i="5"/>
  <c r="K212" i="5"/>
  <c r="K224" i="5"/>
  <c r="K236" i="5"/>
  <c r="K248" i="5"/>
  <c r="K260" i="5"/>
  <c r="K272" i="5"/>
  <c r="K284" i="5"/>
  <c r="K308" i="5"/>
  <c r="K332" i="5"/>
  <c r="K344" i="5"/>
  <c r="K356" i="5"/>
  <c r="K368" i="5"/>
  <c r="K380" i="5"/>
  <c r="K416" i="5"/>
  <c r="K476" i="5"/>
  <c r="K524" i="5"/>
  <c r="K560" i="5"/>
  <c r="K501" i="5"/>
  <c r="K537" i="5"/>
  <c r="K538" i="5"/>
  <c r="K563" i="5"/>
  <c r="K21" i="5"/>
  <c r="K33" i="5"/>
  <c r="K45" i="5"/>
  <c r="K57" i="5"/>
  <c r="K69" i="5"/>
  <c r="K81" i="5"/>
  <c r="K93" i="5"/>
  <c r="K105" i="5"/>
  <c r="K117" i="5"/>
  <c r="K129" i="5"/>
  <c r="K141" i="5"/>
  <c r="K153" i="5"/>
  <c r="K165" i="5"/>
  <c r="K177" i="5"/>
  <c r="K189" i="5"/>
  <c r="K201" i="5"/>
  <c r="K213" i="5"/>
  <c r="K225" i="5"/>
  <c r="K237" i="5"/>
  <c r="K249" i="5"/>
  <c r="K261" i="5"/>
  <c r="K273" i="5"/>
  <c r="K285" i="5"/>
  <c r="K297" i="5"/>
  <c r="K309" i="5"/>
  <c r="K321" i="5"/>
  <c r="K333" i="5"/>
  <c r="K345" i="5"/>
  <c r="K357" i="5"/>
  <c r="K369" i="5"/>
  <c r="K381" i="5"/>
  <c r="K393" i="5"/>
  <c r="K405" i="5"/>
  <c r="K417" i="5"/>
  <c r="K429" i="5"/>
  <c r="K441" i="5"/>
  <c r="K453" i="5"/>
  <c r="K465" i="5"/>
  <c r="K513" i="5"/>
  <c r="K573" i="5"/>
  <c r="K586" i="5"/>
  <c r="K552" i="5"/>
  <c r="K22" i="5"/>
  <c r="K34" i="5"/>
  <c r="K46" i="5"/>
  <c r="K58" i="5"/>
  <c r="K70" i="5"/>
  <c r="K82" i="5"/>
  <c r="K94" i="5"/>
  <c r="K106" i="5"/>
  <c r="K118" i="5"/>
  <c r="K130" i="5"/>
  <c r="K142" i="5"/>
  <c r="K154" i="5"/>
  <c r="K166" i="5"/>
  <c r="K178" i="5"/>
  <c r="K190" i="5"/>
  <c r="K202" i="5"/>
  <c r="K214" i="5"/>
  <c r="K226" i="5"/>
  <c r="K238" i="5"/>
  <c r="K250" i="5"/>
  <c r="K262" i="5"/>
  <c r="K274" i="5"/>
  <c r="K286" i="5"/>
  <c r="K298" i="5"/>
  <c r="K310" i="5"/>
  <c r="K322" i="5"/>
  <c r="K334" i="5"/>
  <c r="K346" i="5"/>
  <c r="K358" i="5"/>
  <c r="K370" i="5"/>
  <c r="K382" i="5"/>
  <c r="K394" i="5"/>
  <c r="K406" i="5"/>
  <c r="K418" i="5"/>
  <c r="K430" i="5"/>
  <c r="K442" i="5"/>
  <c r="K454" i="5"/>
  <c r="K466" i="5"/>
  <c r="K478" i="5"/>
  <c r="K490" i="5"/>
  <c r="K502" i="5"/>
  <c r="K514" i="5"/>
  <c r="K562" i="5"/>
  <c r="K23" i="5"/>
  <c r="K35" i="5"/>
  <c r="K47" i="5"/>
  <c r="K59" i="5"/>
  <c r="K71" i="5"/>
  <c r="K83" i="5"/>
  <c r="K95" i="5"/>
  <c r="K107" i="5"/>
  <c r="K119" i="5"/>
  <c r="K131" i="5"/>
  <c r="K143" i="5"/>
  <c r="K155" i="5"/>
  <c r="K167" i="5"/>
  <c r="K179" i="5"/>
  <c r="K191" i="5"/>
  <c r="K203" i="5"/>
  <c r="K215" i="5"/>
  <c r="K227" i="5"/>
  <c r="K239" i="5"/>
  <c r="K251" i="5"/>
  <c r="K263" i="5"/>
  <c r="K275" i="5"/>
  <c r="K287" i="5"/>
  <c r="K299" i="5"/>
  <c r="K311" i="5"/>
  <c r="K323" i="5"/>
  <c r="K335" i="5"/>
  <c r="K347" i="5"/>
  <c r="K359" i="5"/>
  <c r="K371" i="5"/>
  <c r="K383" i="5"/>
  <c r="K395" i="5"/>
  <c r="K407" i="5"/>
  <c r="K419" i="5"/>
  <c r="K431" i="5"/>
  <c r="K443" i="5"/>
  <c r="K455" i="5"/>
  <c r="K467" i="5"/>
  <c r="K479" i="5"/>
  <c r="K491" i="5"/>
  <c r="K503" i="5"/>
  <c r="K515" i="5"/>
  <c r="K527" i="5"/>
  <c r="K575" i="5"/>
  <c r="K12" i="5"/>
  <c r="K24" i="5"/>
  <c r="K36" i="5"/>
  <c r="K48" i="5"/>
  <c r="K60" i="5"/>
  <c r="K72" i="5"/>
  <c r="K84" i="5"/>
  <c r="K96" i="5"/>
  <c r="K108" i="5"/>
  <c r="K120" i="5"/>
  <c r="K132" i="5"/>
  <c r="K144" i="5"/>
  <c r="K156" i="5"/>
  <c r="K168" i="5"/>
  <c r="K180" i="5"/>
  <c r="K192" i="5"/>
  <c r="K204" i="5"/>
  <c r="K216" i="5"/>
  <c r="K228" i="5"/>
  <c r="K240" i="5"/>
  <c r="K252" i="5"/>
  <c r="K264" i="5"/>
  <c r="K276" i="5"/>
  <c r="K288" i="5"/>
  <c r="K300" i="5"/>
  <c r="K312" i="5"/>
  <c r="K324" i="5"/>
  <c r="K336" i="5"/>
  <c r="K348" i="5"/>
  <c r="K360" i="5"/>
  <c r="K372" i="5"/>
  <c r="K384" i="5"/>
  <c r="K396" i="5"/>
  <c r="K408" i="5"/>
  <c r="K420" i="5"/>
  <c r="K432" i="5"/>
  <c r="K444" i="5"/>
  <c r="K456" i="5"/>
  <c r="K468" i="5"/>
  <c r="K480" i="5"/>
  <c r="K492" i="5"/>
  <c r="K504" i="5"/>
  <c r="K516" i="5"/>
  <c r="K528" i="5"/>
  <c r="K540" i="5"/>
  <c r="K588" i="5"/>
  <c r="K13" i="5"/>
  <c r="K25" i="5"/>
  <c r="K37" i="5"/>
  <c r="K49" i="5"/>
  <c r="K61" i="5"/>
  <c r="K73" i="5"/>
  <c r="K85" i="5"/>
  <c r="K97" i="5"/>
  <c r="K109" i="5"/>
  <c r="K121" i="5"/>
  <c r="K133" i="5"/>
  <c r="K145" i="5"/>
  <c r="K157" i="5"/>
  <c r="K169" i="5"/>
  <c r="K181" i="5"/>
  <c r="K193" i="5"/>
  <c r="K205" i="5"/>
  <c r="K217" i="5"/>
  <c r="K229" i="5"/>
  <c r="K241" i="5"/>
  <c r="K253" i="5"/>
  <c r="K265" i="5"/>
  <c r="K277" i="5"/>
  <c r="K289" i="5"/>
  <c r="K301" i="5"/>
  <c r="K313" i="5"/>
  <c r="K325" i="5"/>
  <c r="K337" i="5"/>
  <c r="K349" i="5"/>
  <c r="K361" i="5"/>
  <c r="K373" i="5"/>
  <c r="K385" i="5"/>
  <c r="K397" i="5"/>
  <c r="K409" i="5"/>
  <c r="K421" i="5"/>
  <c r="K433" i="5"/>
  <c r="K445" i="5"/>
  <c r="K457" i="5"/>
  <c r="K469" i="5"/>
  <c r="K481" i="5"/>
  <c r="K493" i="5"/>
  <c r="K505" i="5"/>
  <c r="K517" i="5"/>
  <c r="K529" i="5"/>
  <c r="K541" i="5"/>
  <c r="K553" i="5"/>
  <c r="K565" i="5"/>
  <c r="K577" i="5"/>
  <c r="K589" i="5"/>
  <c r="K374" i="5"/>
  <c r="K398" i="5"/>
  <c r="K422" i="5"/>
  <c r="K446" i="5"/>
  <c r="K482" i="5"/>
  <c r="K518" i="5"/>
  <c r="K554" i="5"/>
  <c r="K578" i="5"/>
  <c r="K531" i="5"/>
  <c r="K579" i="5"/>
  <c r="K14" i="5"/>
  <c r="K26" i="5"/>
  <c r="K38" i="5"/>
  <c r="K50" i="5"/>
  <c r="K62" i="5"/>
  <c r="K74" i="5"/>
  <c r="K86" i="5"/>
  <c r="K98" i="5"/>
  <c r="K110" i="5"/>
  <c r="K122" i="5"/>
  <c r="K134" i="5"/>
  <c r="K146" i="5"/>
  <c r="K158" i="5"/>
  <c r="K170" i="5"/>
  <c r="K182" i="5"/>
  <c r="K194" i="5"/>
  <c r="K206" i="5"/>
  <c r="K218" i="5"/>
  <c r="K230" i="5"/>
  <c r="K242" i="5"/>
  <c r="K254" i="5"/>
  <c r="K266" i="5"/>
  <c r="K278" i="5"/>
  <c r="K290" i="5"/>
  <c r="K302" i="5"/>
  <c r="K314" i="5"/>
  <c r="K326" i="5"/>
  <c r="K338" i="5"/>
  <c r="K350" i="5"/>
  <c r="K362" i="5"/>
  <c r="K386" i="5"/>
  <c r="K410" i="5"/>
  <c r="K434" i="5"/>
  <c r="K458" i="5"/>
  <c r="K470" i="5"/>
  <c r="K494" i="5"/>
  <c r="K506" i="5"/>
  <c r="K530" i="5"/>
  <c r="K542" i="5"/>
  <c r="K566" i="5"/>
  <c r="K590" i="5"/>
  <c r="K555" i="5"/>
  <c r="K567" i="5"/>
  <c r="K15" i="5"/>
  <c r="K27" i="5"/>
  <c r="K39" i="5"/>
  <c r="K51" i="5"/>
  <c r="K63" i="5"/>
  <c r="K75" i="5"/>
  <c r="K87" i="5"/>
  <c r="K99" i="5"/>
  <c r="K111" i="5"/>
  <c r="K123" i="5"/>
  <c r="K135" i="5"/>
  <c r="K147" i="5"/>
  <c r="K159" i="5"/>
  <c r="K171" i="5"/>
  <c r="K183" i="5"/>
  <c r="K195" i="5"/>
  <c r="K207" i="5"/>
  <c r="K219" i="5"/>
  <c r="K231" i="5"/>
  <c r="K243" i="5"/>
  <c r="K255" i="5"/>
  <c r="K267" i="5"/>
  <c r="K279" i="5"/>
  <c r="K291" i="5"/>
  <c r="K303" i="5"/>
  <c r="K315" i="5"/>
  <c r="K327" i="5"/>
  <c r="K339" i="5"/>
  <c r="K351" i="5"/>
  <c r="K363" i="5"/>
  <c r="K375" i="5"/>
  <c r="K387" i="5"/>
  <c r="K399" i="5"/>
  <c r="K411" i="5"/>
  <c r="K423" i="5"/>
  <c r="K435" i="5"/>
  <c r="K447" i="5"/>
  <c r="K459" i="5"/>
  <c r="K471" i="5"/>
  <c r="K483" i="5"/>
  <c r="K495" i="5"/>
  <c r="K507" i="5"/>
  <c r="K519" i="5"/>
  <c r="K543" i="5"/>
  <c r="K591" i="5"/>
  <c r="K16" i="5"/>
  <c r="K28" i="5"/>
  <c r="K40" i="5"/>
  <c r="K52" i="5"/>
  <c r="K64" i="5"/>
  <c r="K76" i="5"/>
  <c r="K88" i="5"/>
  <c r="K100" i="5"/>
  <c r="K112" i="5"/>
  <c r="K124" i="5"/>
  <c r="K136" i="5"/>
  <c r="K148" i="5"/>
  <c r="K160" i="5"/>
  <c r="K172" i="5"/>
  <c r="K184" i="5"/>
  <c r="K196" i="5"/>
  <c r="K208" i="5"/>
  <c r="K220" i="5"/>
  <c r="K232" i="5"/>
  <c r="K244" i="5"/>
  <c r="K256" i="5"/>
  <c r="K268" i="5"/>
  <c r="K280" i="5"/>
  <c r="K292" i="5"/>
  <c r="K304" i="5"/>
  <c r="K316" i="5"/>
  <c r="K328" i="5"/>
  <c r="K340" i="5"/>
  <c r="K352" i="5"/>
  <c r="K364" i="5"/>
  <c r="K376" i="5"/>
  <c r="K388" i="5"/>
  <c r="K400" i="5"/>
  <c r="K412" i="5"/>
  <c r="K424" i="5"/>
  <c r="K436" i="5"/>
  <c r="K448" i="5"/>
  <c r="K460" i="5"/>
  <c r="K472" i="5"/>
  <c r="K484" i="5"/>
  <c r="K496" i="5"/>
  <c r="K508" i="5"/>
  <c r="K520" i="5"/>
  <c r="K532" i="5"/>
  <c r="K544" i="5"/>
  <c r="K556" i="5"/>
  <c r="K568" i="5"/>
  <c r="K580" i="5"/>
  <c r="K592" i="5"/>
  <c r="K209" i="5"/>
  <c r="K281" i="5"/>
  <c r="K317" i="5"/>
  <c r="K341" i="5"/>
  <c r="K365" i="5"/>
  <c r="K389" i="5"/>
  <c r="K413" i="5"/>
  <c r="K437" i="5"/>
  <c r="K461" i="5"/>
  <c r="K485" i="5"/>
  <c r="K509" i="5"/>
  <c r="K533" i="5"/>
  <c r="K557" i="5"/>
  <c r="K581" i="5"/>
  <c r="K525" i="5"/>
  <c r="K561" i="5"/>
  <c r="K550" i="5"/>
  <c r="K551" i="5"/>
  <c r="K587" i="5"/>
  <c r="K17" i="5"/>
  <c r="K29" i="5"/>
  <c r="K41" i="5"/>
  <c r="K53" i="5"/>
  <c r="K65" i="5"/>
  <c r="K77" i="5"/>
  <c r="K89" i="5"/>
  <c r="K101" i="5"/>
  <c r="K113" i="5"/>
  <c r="K125" i="5"/>
  <c r="K137" i="5"/>
  <c r="K149" i="5"/>
  <c r="K161" i="5"/>
  <c r="K173" i="5"/>
  <c r="K185" i="5"/>
  <c r="K197" i="5"/>
  <c r="K221" i="5"/>
  <c r="K233" i="5"/>
  <c r="K245" i="5"/>
  <c r="K257" i="5"/>
  <c r="K269" i="5"/>
  <c r="K293" i="5"/>
  <c r="K305" i="5"/>
  <c r="K329" i="5"/>
  <c r="K353" i="5"/>
  <c r="K377" i="5"/>
  <c r="K401" i="5"/>
  <c r="K425" i="5"/>
  <c r="K449" i="5"/>
  <c r="K473" i="5"/>
  <c r="K497" i="5"/>
  <c r="K521" i="5"/>
  <c r="K545" i="5"/>
  <c r="K569" i="5"/>
  <c r="K593" i="5"/>
  <c r="K549" i="5"/>
  <c r="K526" i="5"/>
  <c r="K576" i="5"/>
  <c r="K18" i="5"/>
  <c r="K30" i="5"/>
  <c r="K42" i="5"/>
  <c r="K54" i="5"/>
  <c r="K66" i="5"/>
  <c r="K78" i="5"/>
  <c r="K90" i="5"/>
  <c r="K102" i="5"/>
  <c r="K114" i="5"/>
  <c r="K126" i="5"/>
  <c r="K138" i="5"/>
  <c r="K150" i="5"/>
  <c r="K162" i="5"/>
  <c r="K174" i="5"/>
  <c r="K186" i="5"/>
  <c r="K198" i="5"/>
  <c r="K210" i="5"/>
  <c r="K222" i="5"/>
  <c r="K234" i="5"/>
  <c r="K246" i="5"/>
  <c r="K258" i="5"/>
  <c r="K270" i="5"/>
  <c r="K282" i="5"/>
  <c r="K294" i="5"/>
  <c r="K306" i="5"/>
  <c r="K318" i="5"/>
  <c r="K330" i="5"/>
  <c r="K342" i="5"/>
  <c r="K354" i="5"/>
  <c r="K366" i="5"/>
  <c r="K378" i="5"/>
  <c r="K390" i="5"/>
  <c r="K402" i="5"/>
  <c r="K414" i="5"/>
  <c r="K426" i="5"/>
  <c r="K438" i="5"/>
  <c r="K450" i="5"/>
  <c r="K462" i="5"/>
  <c r="K474" i="5"/>
  <c r="K486" i="5"/>
  <c r="K498" i="5"/>
  <c r="K510" i="5"/>
  <c r="K522" i="5"/>
  <c r="K534" i="5"/>
  <c r="K546" i="5"/>
  <c r="K558" i="5"/>
  <c r="K570" i="5"/>
  <c r="K582" i="5"/>
  <c r="K594" i="5"/>
  <c r="K475" i="5"/>
  <c r="K511" i="5"/>
  <c r="K547" i="5"/>
  <c r="K571" i="5"/>
  <c r="K583" i="5"/>
  <c r="K296" i="5"/>
  <c r="K404" i="5"/>
  <c r="K440" i="5"/>
  <c r="K452" i="5"/>
  <c r="K464" i="5"/>
  <c r="K500" i="5"/>
  <c r="K512" i="5"/>
  <c r="K548" i="5"/>
  <c r="K584" i="5"/>
  <c r="K489" i="5"/>
  <c r="K585" i="5"/>
  <c r="K539" i="5"/>
  <c r="F12" i="5"/>
  <c r="F24" i="5"/>
  <c r="F36" i="5"/>
  <c r="F48" i="5"/>
  <c r="F60" i="5"/>
  <c r="F72" i="5"/>
  <c r="F84" i="5"/>
  <c r="F96" i="5"/>
  <c r="F108" i="5"/>
  <c r="F120" i="5"/>
  <c r="F132" i="5"/>
  <c r="F144" i="5"/>
  <c r="F156" i="5"/>
  <c r="F168" i="5"/>
  <c r="F180" i="5"/>
  <c r="F192" i="5"/>
  <c r="F204" i="5"/>
  <c r="F216" i="5"/>
  <c r="F228" i="5"/>
  <c r="F240" i="5"/>
  <c r="F252" i="5"/>
  <c r="F264" i="5"/>
  <c r="F276" i="5"/>
  <c r="F288" i="5"/>
  <c r="F300" i="5"/>
  <c r="F312" i="5"/>
  <c r="F324" i="5"/>
  <c r="F336" i="5"/>
  <c r="F348" i="5"/>
  <c r="F360" i="5"/>
  <c r="F372" i="5"/>
  <c r="F384" i="5"/>
  <c r="F396" i="5"/>
  <c r="F408" i="5"/>
  <c r="F420" i="5"/>
  <c r="F432" i="5"/>
  <c r="F444" i="5"/>
  <c r="F456" i="5"/>
  <c r="F468" i="5"/>
  <c r="F480" i="5"/>
  <c r="F492" i="5"/>
  <c r="F504" i="5"/>
  <c r="F516" i="5"/>
  <c r="F528" i="5"/>
  <c r="F540" i="5"/>
  <c r="F552" i="5"/>
  <c r="F564" i="5"/>
  <c r="F576" i="5"/>
  <c r="F588" i="5"/>
  <c r="F83" i="5"/>
  <c r="F263" i="5"/>
  <c r="F407" i="5"/>
  <c r="F563" i="5"/>
  <c r="F13" i="5"/>
  <c r="F25" i="5"/>
  <c r="F37" i="5"/>
  <c r="F49" i="5"/>
  <c r="F61" i="5"/>
  <c r="F73" i="5"/>
  <c r="F85" i="5"/>
  <c r="F97" i="5"/>
  <c r="F109" i="5"/>
  <c r="F121" i="5"/>
  <c r="F133" i="5"/>
  <c r="F145" i="5"/>
  <c r="F157" i="5"/>
  <c r="F169" i="5"/>
  <c r="F181" i="5"/>
  <c r="F193" i="5"/>
  <c r="F205" i="5"/>
  <c r="F217" i="5"/>
  <c r="F229" i="5"/>
  <c r="F241" i="5"/>
  <c r="F253" i="5"/>
  <c r="F265" i="5"/>
  <c r="F277" i="5"/>
  <c r="F289" i="5"/>
  <c r="F301" i="5"/>
  <c r="F313" i="5"/>
  <c r="F325" i="5"/>
  <c r="F337" i="5"/>
  <c r="F349" i="5"/>
  <c r="F361" i="5"/>
  <c r="F373" i="5"/>
  <c r="F385" i="5"/>
  <c r="F397" i="5"/>
  <c r="F409" i="5"/>
  <c r="F421" i="5"/>
  <c r="F433" i="5"/>
  <c r="F445" i="5"/>
  <c r="F457" i="5"/>
  <c r="F469" i="5"/>
  <c r="F481" i="5"/>
  <c r="F493" i="5"/>
  <c r="F505" i="5"/>
  <c r="F517" i="5"/>
  <c r="F529" i="5"/>
  <c r="F541" i="5"/>
  <c r="F553" i="5"/>
  <c r="F565" i="5"/>
  <c r="F577" i="5"/>
  <c r="F589" i="5"/>
  <c r="F119" i="5"/>
  <c r="F191" i="5"/>
  <c r="F299" i="5"/>
  <c r="F443" i="5"/>
  <c r="F587" i="5"/>
  <c r="F14" i="5"/>
  <c r="F26" i="5"/>
  <c r="F38" i="5"/>
  <c r="F50" i="5"/>
  <c r="F62" i="5"/>
  <c r="F74" i="5"/>
  <c r="F86" i="5"/>
  <c r="F98" i="5"/>
  <c r="F110" i="5"/>
  <c r="F122" i="5"/>
  <c r="F134" i="5"/>
  <c r="F146" i="5"/>
  <c r="F158" i="5"/>
  <c r="F170" i="5"/>
  <c r="F182" i="5"/>
  <c r="F194" i="5"/>
  <c r="F206" i="5"/>
  <c r="F218" i="5"/>
  <c r="F230" i="5"/>
  <c r="F242" i="5"/>
  <c r="F254" i="5"/>
  <c r="F266" i="5"/>
  <c r="F278" i="5"/>
  <c r="F290" i="5"/>
  <c r="F302" i="5"/>
  <c r="F314" i="5"/>
  <c r="F326" i="5"/>
  <c r="F338" i="5"/>
  <c r="F350" i="5"/>
  <c r="F362" i="5"/>
  <c r="F374" i="5"/>
  <c r="F386" i="5"/>
  <c r="F398" i="5"/>
  <c r="F410" i="5"/>
  <c r="F422" i="5"/>
  <c r="F434" i="5"/>
  <c r="F446" i="5"/>
  <c r="F458" i="5"/>
  <c r="F470" i="5"/>
  <c r="F482" i="5"/>
  <c r="F494" i="5"/>
  <c r="F506" i="5"/>
  <c r="F518" i="5"/>
  <c r="F530" i="5"/>
  <c r="F542" i="5"/>
  <c r="F554" i="5"/>
  <c r="F566" i="5"/>
  <c r="F578" i="5"/>
  <c r="F590" i="5"/>
  <c r="F35" i="5"/>
  <c r="F167" i="5"/>
  <c r="F347" i="5"/>
  <c r="F515" i="5"/>
  <c r="F15" i="5"/>
  <c r="F27" i="5"/>
  <c r="F39" i="5"/>
  <c r="F51" i="5"/>
  <c r="F63" i="5"/>
  <c r="F75" i="5"/>
  <c r="F87" i="5"/>
  <c r="F99" i="5"/>
  <c r="F111" i="5"/>
  <c r="F123" i="5"/>
  <c r="F135" i="5"/>
  <c r="F147" i="5"/>
  <c r="F159" i="5"/>
  <c r="F171" i="5"/>
  <c r="F183" i="5"/>
  <c r="F195" i="5"/>
  <c r="F207" i="5"/>
  <c r="F219" i="5"/>
  <c r="F231" i="5"/>
  <c r="F243" i="5"/>
  <c r="F255" i="5"/>
  <c r="F267" i="5"/>
  <c r="F279" i="5"/>
  <c r="F291" i="5"/>
  <c r="F303" i="5"/>
  <c r="F315" i="5"/>
  <c r="F327" i="5"/>
  <c r="F339" i="5"/>
  <c r="F351" i="5"/>
  <c r="F363" i="5"/>
  <c r="F375" i="5"/>
  <c r="F387" i="5"/>
  <c r="F399" i="5"/>
  <c r="F411" i="5"/>
  <c r="F423" i="5"/>
  <c r="F435" i="5"/>
  <c r="F447" i="5"/>
  <c r="F459" i="5"/>
  <c r="F471" i="5"/>
  <c r="F483" i="5"/>
  <c r="F495" i="5"/>
  <c r="F507" i="5"/>
  <c r="F519" i="5"/>
  <c r="F531" i="5"/>
  <c r="F543" i="5"/>
  <c r="F555" i="5"/>
  <c r="F567" i="5"/>
  <c r="F579" i="5"/>
  <c r="F591" i="5"/>
  <c r="E10" i="11"/>
  <c r="F131" i="5"/>
  <c r="F251" i="5"/>
  <c r="F383" i="5"/>
  <c r="F491" i="5"/>
  <c r="F16" i="5"/>
  <c r="F28" i="5"/>
  <c r="F40" i="5"/>
  <c r="F52" i="5"/>
  <c r="F64" i="5"/>
  <c r="F76" i="5"/>
  <c r="F88" i="5"/>
  <c r="F100" i="5"/>
  <c r="F112" i="5"/>
  <c r="F124" i="5"/>
  <c r="F136" i="5"/>
  <c r="F148" i="5"/>
  <c r="F160" i="5"/>
  <c r="F172" i="5"/>
  <c r="F184" i="5"/>
  <c r="F196" i="5"/>
  <c r="F208" i="5"/>
  <c r="F220" i="5"/>
  <c r="F232" i="5"/>
  <c r="F244" i="5"/>
  <c r="F256" i="5"/>
  <c r="F268" i="5"/>
  <c r="F280" i="5"/>
  <c r="F292" i="5"/>
  <c r="F304" i="5"/>
  <c r="F316" i="5"/>
  <c r="F328" i="5"/>
  <c r="F340" i="5"/>
  <c r="F352" i="5"/>
  <c r="F364" i="5"/>
  <c r="F376" i="5"/>
  <c r="F388" i="5"/>
  <c r="F400" i="5"/>
  <c r="F412" i="5"/>
  <c r="F424" i="5"/>
  <c r="F436" i="5"/>
  <c r="F448" i="5"/>
  <c r="F460" i="5"/>
  <c r="F472" i="5"/>
  <c r="F484" i="5"/>
  <c r="F496" i="5"/>
  <c r="F508" i="5"/>
  <c r="F520" i="5"/>
  <c r="F532" i="5"/>
  <c r="F544" i="5"/>
  <c r="F556" i="5"/>
  <c r="F568" i="5"/>
  <c r="F580" i="5"/>
  <c r="F592" i="5"/>
  <c r="F107" i="5"/>
  <c r="F215" i="5"/>
  <c r="F371" i="5"/>
  <c r="F527" i="5"/>
  <c r="F17" i="5"/>
  <c r="F29" i="5"/>
  <c r="F41" i="5"/>
  <c r="F53" i="5"/>
  <c r="F65" i="5"/>
  <c r="F77" i="5"/>
  <c r="F89" i="5"/>
  <c r="F101" i="5"/>
  <c r="F113" i="5"/>
  <c r="F125" i="5"/>
  <c r="F137" i="5"/>
  <c r="F149" i="5"/>
  <c r="F161" i="5"/>
  <c r="F173" i="5"/>
  <c r="F185" i="5"/>
  <c r="F197" i="5"/>
  <c r="F209" i="5"/>
  <c r="F221" i="5"/>
  <c r="F233" i="5"/>
  <c r="F245" i="5"/>
  <c r="F257" i="5"/>
  <c r="F269" i="5"/>
  <c r="F281" i="5"/>
  <c r="F293" i="5"/>
  <c r="F305" i="5"/>
  <c r="F317" i="5"/>
  <c r="F329" i="5"/>
  <c r="F341" i="5"/>
  <c r="F353" i="5"/>
  <c r="F365" i="5"/>
  <c r="F377" i="5"/>
  <c r="F389" i="5"/>
  <c r="F401" i="5"/>
  <c r="F413" i="5"/>
  <c r="F425" i="5"/>
  <c r="F437" i="5"/>
  <c r="F449" i="5"/>
  <c r="F461" i="5"/>
  <c r="F473" i="5"/>
  <c r="F485" i="5"/>
  <c r="F497" i="5"/>
  <c r="F509" i="5"/>
  <c r="F521" i="5"/>
  <c r="F533" i="5"/>
  <c r="F545" i="5"/>
  <c r="F557" i="5"/>
  <c r="F569" i="5"/>
  <c r="F581" i="5"/>
  <c r="F593" i="5"/>
  <c r="F59" i="5"/>
  <c r="F275" i="5"/>
  <c r="F419" i="5"/>
  <c r="F551" i="5"/>
  <c r="F18" i="5"/>
  <c r="F30" i="5"/>
  <c r="F42" i="5"/>
  <c r="F54" i="5"/>
  <c r="F66" i="5"/>
  <c r="F78" i="5"/>
  <c r="F90" i="5"/>
  <c r="F102" i="5"/>
  <c r="F114" i="5"/>
  <c r="F126" i="5"/>
  <c r="F138" i="5"/>
  <c r="F150" i="5"/>
  <c r="F162" i="5"/>
  <c r="F174" i="5"/>
  <c r="F186" i="5"/>
  <c r="F198" i="5"/>
  <c r="F210" i="5"/>
  <c r="F222" i="5"/>
  <c r="F234" i="5"/>
  <c r="F246" i="5"/>
  <c r="F258" i="5"/>
  <c r="F270" i="5"/>
  <c r="F282" i="5"/>
  <c r="F294" i="5"/>
  <c r="F306" i="5"/>
  <c r="F318" i="5"/>
  <c r="F330" i="5"/>
  <c r="F342" i="5"/>
  <c r="F354" i="5"/>
  <c r="F366" i="5"/>
  <c r="F378" i="5"/>
  <c r="F390" i="5"/>
  <c r="F402" i="5"/>
  <c r="F414" i="5"/>
  <c r="F426" i="5"/>
  <c r="F438" i="5"/>
  <c r="F450" i="5"/>
  <c r="F462" i="5"/>
  <c r="F474" i="5"/>
  <c r="F486" i="5"/>
  <c r="F498" i="5"/>
  <c r="F510" i="5"/>
  <c r="F522" i="5"/>
  <c r="F534" i="5"/>
  <c r="F546" i="5"/>
  <c r="F558" i="5"/>
  <c r="F570" i="5"/>
  <c r="F582" i="5"/>
  <c r="F594" i="5"/>
  <c r="F143" i="5"/>
  <c r="F287" i="5"/>
  <c r="F431" i="5"/>
  <c r="F19" i="5"/>
  <c r="F31" i="5"/>
  <c r="F43" i="5"/>
  <c r="F55" i="5"/>
  <c r="F67" i="5"/>
  <c r="F79" i="5"/>
  <c r="F91" i="5"/>
  <c r="F103" i="5"/>
  <c r="F115" i="5"/>
  <c r="F127" i="5"/>
  <c r="F139" i="5"/>
  <c r="F151" i="5"/>
  <c r="F163" i="5"/>
  <c r="F175" i="5"/>
  <c r="F187" i="5"/>
  <c r="F199" i="5"/>
  <c r="F211" i="5"/>
  <c r="F223" i="5"/>
  <c r="F235" i="5"/>
  <c r="F247" i="5"/>
  <c r="F259" i="5"/>
  <c r="F271" i="5"/>
  <c r="F283" i="5"/>
  <c r="F295" i="5"/>
  <c r="F307" i="5"/>
  <c r="F319" i="5"/>
  <c r="F331" i="5"/>
  <c r="F343" i="5"/>
  <c r="F355" i="5"/>
  <c r="F367" i="5"/>
  <c r="F379" i="5"/>
  <c r="F391" i="5"/>
  <c r="F403" i="5"/>
  <c r="F415" i="5"/>
  <c r="F427" i="5"/>
  <c r="F439" i="5"/>
  <c r="F451" i="5"/>
  <c r="F463" i="5"/>
  <c r="F475" i="5"/>
  <c r="F487" i="5"/>
  <c r="F499" i="5"/>
  <c r="F511" i="5"/>
  <c r="F523" i="5"/>
  <c r="F535" i="5"/>
  <c r="F547" i="5"/>
  <c r="F559" i="5"/>
  <c r="F571" i="5"/>
  <c r="F583" i="5"/>
  <c r="F11" i="5"/>
  <c r="F47" i="5"/>
  <c r="F203" i="5"/>
  <c r="F335" i="5"/>
  <c r="F479" i="5"/>
  <c r="F20" i="5"/>
  <c r="F32" i="5"/>
  <c r="F44" i="5"/>
  <c r="F56" i="5"/>
  <c r="F68" i="5"/>
  <c r="F80" i="5"/>
  <c r="F92" i="5"/>
  <c r="F104" i="5"/>
  <c r="F116" i="5"/>
  <c r="F128" i="5"/>
  <c r="F140" i="5"/>
  <c r="F152" i="5"/>
  <c r="F164" i="5"/>
  <c r="F176" i="5"/>
  <c r="F188" i="5"/>
  <c r="F200" i="5"/>
  <c r="F212" i="5"/>
  <c r="F224" i="5"/>
  <c r="F236" i="5"/>
  <c r="F248" i="5"/>
  <c r="F260" i="5"/>
  <c r="F272" i="5"/>
  <c r="F284" i="5"/>
  <c r="F296" i="5"/>
  <c r="F308" i="5"/>
  <c r="F320" i="5"/>
  <c r="F332" i="5"/>
  <c r="F344" i="5"/>
  <c r="F356" i="5"/>
  <c r="F368" i="5"/>
  <c r="F380" i="5"/>
  <c r="F392" i="5"/>
  <c r="F404" i="5"/>
  <c r="F416" i="5"/>
  <c r="F428" i="5"/>
  <c r="F440" i="5"/>
  <c r="F452" i="5"/>
  <c r="F464" i="5"/>
  <c r="F476" i="5"/>
  <c r="F488" i="5"/>
  <c r="F500" i="5"/>
  <c r="F512" i="5"/>
  <c r="F524" i="5"/>
  <c r="F536" i="5"/>
  <c r="F548" i="5"/>
  <c r="F560" i="5"/>
  <c r="F572" i="5"/>
  <c r="F584" i="5"/>
  <c r="D7" i="11"/>
  <c r="F95" i="5"/>
  <c r="F239" i="5"/>
  <c r="F359" i="5"/>
  <c r="F503" i="5"/>
  <c r="F21" i="5"/>
  <c r="F33" i="5"/>
  <c r="F45" i="5"/>
  <c r="F57" i="5"/>
  <c r="F69" i="5"/>
  <c r="F81" i="5"/>
  <c r="F93" i="5"/>
  <c r="F105" i="5"/>
  <c r="F117" i="5"/>
  <c r="F129" i="5"/>
  <c r="F141" i="5"/>
  <c r="F153" i="5"/>
  <c r="F165" i="5"/>
  <c r="F177" i="5"/>
  <c r="F189" i="5"/>
  <c r="F201" i="5"/>
  <c r="F213" i="5"/>
  <c r="F225" i="5"/>
  <c r="F237" i="5"/>
  <c r="F249" i="5"/>
  <c r="F261" i="5"/>
  <c r="F273" i="5"/>
  <c r="F285" i="5"/>
  <c r="F297" i="5"/>
  <c r="F309" i="5"/>
  <c r="F321" i="5"/>
  <c r="F333" i="5"/>
  <c r="F345" i="5"/>
  <c r="F357" i="5"/>
  <c r="F369" i="5"/>
  <c r="F381" i="5"/>
  <c r="F393" i="5"/>
  <c r="F405" i="5"/>
  <c r="F417" i="5"/>
  <c r="F429" i="5"/>
  <c r="F441" i="5"/>
  <c r="F453" i="5"/>
  <c r="F465" i="5"/>
  <c r="F477" i="5"/>
  <c r="F489" i="5"/>
  <c r="F501" i="5"/>
  <c r="F513" i="5"/>
  <c r="F525" i="5"/>
  <c r="F537" i="5"/>
  <c r="F549" i="5"/>
  <c r="F561" i="5"/>
  <c r="F573" i="5"/>
  <c r="F585" i="5"/>
  <c r="D8" i="11"/>
  <c r="F71" i="5"/>
  <c r="F179" i="5"/>
  <c r="F311" i="5"/>
  <c r="F455" i="5"/>
  <c r="F575" i="5"/>
  <c r="F22" i="5"/>
  <c r="F34" i="5"/>
  <c r="F46" i="5"/>
  <c r="F58" i="5"/>
  <c r="F70" i="5"/>
  <c r="F82" i="5"/>
  <c r="F94" i="5"/>
  <c r="F106" i="5"/>
  <c r="F118" i="5"/>
  <c r="F130" i="5"/>
  <c r="F142" i="5"/>
  <c r="F154" i="5"/>
  <c r="F166" i="5"/>
  <c r="F178" i="5"/>
  <c r="F190" i="5"/>
  <c r="F202" i="5"/>
  <c r="F214" i="5"/>
  <c r="F226" i="5"/>
  <c r="F238" i="5"/>
  <c r="F250" i="5"/>
  <c r="F262" i="5"/>
  <c r="F274" i="5"/>
  <c r="F286" i="5"/>
  <c r="F298" i="5"/>
  <c r="F310" i="5"/>
  <c r="F322" i="5"/>
  <c r="F334" i="5"/>
  <c r="F346" i="5"/>
  <c r="F358" i="5"/>
  <c r="F370" i="5"/>
  <c r="F382" i="5"/>
  <c r="F394" i="5"/>
  <c r="F406" i="5"/>
  <c r="F418" i="5"/>
  <c r="F430" i="5"/>
  <c r="F442" i="5"/>
  <c r="F454" i="5"/>
  <c r="F466" i="5"/>
  <c r="F478" i="5"/>
  <c r="F490" i="5"/>
  <c r="F502" i="5"/>
  <c r="F514" i="5"/>
  <c r="F526" i="5"/>
  <c r="F538" i="5"/>
  <c r="F550" i="5"/>
  <c r="F562" i="5"/>
  <c r="F574" i="5"/>
  <c r="F586" i="5"/>
  <c r="D9" i="11"/>
  <c r="F23" i="5"/>
  <c r="F155" i="5"/>
  <c r="F227" i="5"/>
  <c r="F323" i="5"/>
  <c r="F395" i="5"/>
  <c r="F467" i="5"/>
  <c r="F539" i="5"/>
  <c r="D6" i="11"/>
  <c r="K595" i="5" l="1"/>
  <c r="D10" i="11"/>
</calcChain>
</file>

<file path=xl/sharedStrings.xml><?xml version="1.0" encoding="utf-8"?>
<sst xmlns="http://schemas.openxmlformats.org/spreadsheetml/2006/main" count="1927" uniqueCount="848">
  <si>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</si>
  <si>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</si>
  <si>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</si>
  <si>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1403/07/30</t>
  </si>
  <si>
    <t>1- سرمایه گذاری ها</t>
  </si>
  <si>
    <t>1-1-سرمایه‌گذاری در سهام و حق تقدم سهام وصندوق‌های سرمایه‌گذاری</t>
  </si>
  <si>
    <t>1403/07/01</t>
  </si>
  <si>
    <t>تغییرات طی دوره</t>
  </si>
  <si>
    <t>1403/07/30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</si>
  <si>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</si>
  <si>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</si>
  <si>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</si>
  <si>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</si>
  <si>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</si>
  <si>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</si>
  <si>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</si>
  <si>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</si>
  <si>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</si>
  <si>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</si>
  <si>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کوثر (کوثر)</t>
  </si>
  <si>
    <t>نور ایستا پلاستیک (خنور)</t>
  </si>
  <si>
    <t>آهن و فولاد غدیر ایرانیان (فغدیر)</t>
  </si>
  <si>
    <t>بیمه اتکایی ایران معین (معین)</t>
  </si>
  <si>
    <t>سایپا (خساپا)</t>
  </si>
  <si>
    <t>صنعتی سپاهان (فسپا)</t>
  </si>
  <si>
    <t>توسعه سرمایه و صنعت غدیر (سغدیر)</t>
  </si>
  <si>
    <t>بین المللی توسعه صنایع و معادن غدیر (وکغدیر)</t>
  </si>
  <si>
    <t>سر. صدر تامین (تاصیکو)</t>
  </si>
  <si>
    <t>صبا فولاد خلیج فارس (فصبا)</t>
  </si>
  <si>
    <t>سر. توسعه و عمران استان کرمان (کرمان)</t>
  </si>
  <si>
    <t>پتروشیمی زاگرس (زاگرس)</t>
  </si>
  <si>
    <t>بانک تجارت (وتجارت)</t>
  </si>
  <si>
    <t>پالایش نفت اصفهان (شپنا)</t>
  </si>
  <si>
    <t>سر. تامین اجتماعی (شستا)</t>
  </si>
  <si>
    <t>آما (فاما)</t>
  </si>
  <si>
    <t>ملی صنایع مس ایران (فملی)</t>
  </si>
  <si>
    <t>فولاد مبارکه اصفهان (فولاد)</t>
  </si>
  <si>
    <t>بانک صادرات ایران (وبصادر)</t>
  </si>
  <si>
    <t>داده گستر عصر نوین - های وب (های وب)</t>
  </si>
  <si>
    <t>تامین سرمایه دماوند (تماوند)</t>
  </si>
  <si>
    <t>ذوب آهن اصفهان (ذوب)</t>
  </si>
  <si>
    <t>فولاد خوزستان (فخوز)</t>
  </si>
  <si>
    <t>بانک ملت (وبملت)</t>
  </si>
  <si>
    <t>ایران خودرو (خودرو)</t>
  </si>
  <si>
    <t>آهن و فولاد غدیر ایرانیان (حق تقدم) (فغدیرح)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</si>
  <si>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</si>
  <si>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</si>
  <si>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</si>
  <si>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</si>
  <si>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</si>
  <si>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</si>
  <si>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</si>
  <si>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</si>
  <si>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وبملت-5625-03/02/01 (هملت302)</t>
  </si>
  <si>
    <t>1403/02/01</t>
  </si>
  <si>
    <t>اختیارف ت خساپا-3407-03/05/03 (هساپا305)</t>
  </si>
  <si>
    <t>1403/05/03</t>
  </si>
  <si>
    <t>اختیارف ت شبندر-3407-03/02/03 (هبندر302)</t>
  </si>
  <si>
    <t>1403/02/03</t>
  </si>
  <si>
    <t>اختیارخ ت خساپا-3420-03/05/10 (ظساپا305)</t>
  </si>
  <si>
    <t>1403/05/10</t>
  </si>
  <si>
    <t>اختیارخ ت شبندر-16891-03/02/10 (ظبندر302)</t>
  </si>
  <si>
    <t>1403/02/10</t>
  </si>
  <si>
    <t>اختیارف ت خودرو-3660-03/04/31 (هخود304)</t>
  </si>
  <si>
    <t>1403/04/31</t>
  </si>
  <si>
    <t>اختیارف ت شپنا-10080-03/02/02 (هشپنا302)</t>
  </si>
  <si>
    <t>1403/02/02</t>
  </si>
  <si>
    <t>اختیارف ت وبصادر-2592-21/06/03 (هصادر306)</t>
  </si>
  <si>
    <t>1403/06/21</t>
  </si>
  <si>
    <t>اختیارف ت وتجارت-2922-25/06/03 (هتجار306)</t>
  </si>
  <si>
    <t>1403/06/25</t>
  </si>
  <si>
    <t>اختیارف ت وبملت-6170-26/06/03 (هملت306)</t>
  </si>
  <si>
    <t>1403/06/26</t>
  </si>
  <si>
    <t>اختیارف ت خساپا-3216-26/06/03 (هساپا306)</t>
  </si>
  <si>
    <t>اختیارف ت شستا-1506-03/06/27 (هشستا306)</t>
  </si>
  <si>
    <t>1403/06/27</t>
  </si>
  <si>
    <t>اختیارف ت خودرو-3268-04/05/11 (هخود405)</t>
  </si>
  <si>
    <t>1404/05/11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</si>
  <si>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</si>
  <si>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</si>
  <si>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</si>
  <si>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</si>
  <si>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</si>
  <si>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</si>
  <si>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</si>
  <si>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</si>
  <si>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</si>
  <si>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</si>
  <si>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</si>
  <si>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فولاد065-بدون ضامن (صفولا065)</t>
  </si>
  <si>
    <t>بلی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</si>
  <si>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</si>
  <si>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</si>
  <si>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</si>
  <si>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</si>
  <si>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</si>
  <si>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</si>
  <si>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</si>
  <si>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</si>
  <si>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</si>
  <si>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</si>
  <si>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</si>
  <si>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</si>
  <si>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</si>
  <si>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</si>
  <si>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</si>
  <si>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</si>
  <si>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</si>
  <si>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</si>
  <si>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</si>
  <si>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</si>
  <si>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</si>
  <si>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</si>
  <si>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</si>
  <si>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</si>
  <si>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</si>
  <si>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</si>
  <si>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</si>
  <si>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</si>
  <si>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</si>
  <si>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</si>
  <si>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شهرداری شیراز (مشارکت شیراز)</t>
  </si>
  <si>
    <t>-</t>
  </si>
  <si>
    <t>1402/12/28</t>
  </si>
  <si>
    <t>1406/12/28</t>
  </si>
  <si>
    <t>اختیارخ فصبا-3200-14030715 (ضفصبا701)</t>
  </si>
  <si>
    <t>اختیارخ فصبا-3400-14030715 (ضفصبا702)</t>
  </si>
  <si>
    <t>اختیارخ فصبا-3600-14030715 (ضفصبا703)</t>
  </si>
  <si>
    <t>اختیارخ آساس-40000-14031030 (ضاساس1004)</t>
  </si>
  <si>
    <t>اختیارخ شتاب-7500-1403/08/23 (ضتاب8015)</t>
  </si>
  <si>
    <t>اختیارخ شتاب-9000-1403/08/23 (ضتاب8017)</t>
  </si>
  <si>
    <t>اختیارخ آساس-40000-14030827 (ضاساس804)</t>
  </si>
  <si>
    <t>اختیارخ فصبا-3200-14030918 (ضفصبا906)</t>
  </si>
  <si>
    <t>اختیارخ فصبا-3400-14030918 (ضفصبا907)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</si>
  <si>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</si>
  <si>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</si>
  <si>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1403/07/01 تا تاریخ 1403/07/30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</si>
  <si>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</si>
  <si>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</si>
  <si>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</si>
  <si>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</si>
  <si>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</si>
  <si>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</si>
  <si>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صکوک مرابحه فولاژ612-بدون ضامن</t>
  </si>
  <si>
    <t>مرابحه اتومبیل سازی فردا061023</t>
  </si>
  <si>
    <t xml:space="preserve">مرابحه شیشه سازی مینا070516 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</si>
  <si>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</si>
  <si>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</si>
  <si>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</si>
  <si>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</si>
  <si>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گل گهر054-3ماهه23%</t>
  </si>
  <si>
    <t>صکوک اجاره اخابر61-3ماهه23%</t>
  </si>
  <si>
    <t>مرابحه خمیرمایه رضوی060605</t>
  </si>
  <si>
    <t>صکوک اجاره وکغدیر707-بدون ضامن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</si>
  <si>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</si>
  <si>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</si>
  <si>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</si>
  <si>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</si>
  <si>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</si>
  <si>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</si>
  <si>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</si>
  <si>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</si>
  <si>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</si>
  <si>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</si>
  <si>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</si>
  <si>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 - بلند مدت - 290.307.15703888.3</t>
  </si>
  <si>
    <t>سپرده سرمایه‌گذاری</t>
  </si>
  <si>
    <t>پاسارگاد - بلند مدت - 290.307.15703888.5</t>
  </si>
  <si>
    <t>پاسارگاد - بلند مدت - 290.307.15703888.6</t>
  </si>
  <si>
    <t>ملت- کوتاه مدت- (2277668626)</t>
  </si>
  <si>
    <t>2277668626</t>
  </si>
  <si>
    <t>کوتاه مدت</t>
  </si>
  <si>
    <t xml:space="preserve">بانک گردشگری- بلند مدت- 110.333.1681546.2 </t>
  </si>
  <si>
    <t>110.333.1681546.2</t>
  </si>
  <si>
    <t>پاسارگاد - بلند مدت - 290.307.15703888.4</t>
  </si>
  <si>
    <t xml:space="preserve">پاسارگاد - کوتاه مدت - 290.8100.15703888.1 </t>
  </si>
  <si>
    <t>290.8100.15703888.1</t>
  </si>
  <si>
    <t>بانک گردشگری- کوتاه مدت- 110.71.1681546.1</t>
  </si>
  <si>
    <t>110.71.1681546.1</t>
  </si>
  <si>
    <t>جاری</t>
  </si>
  <si>
    <t>خاورمیانه - کوتاه مدت - 100710810707076292</t>
  </si>
  <si>
    <t>100710810707076292</t>
  </si>
  <si>
    <t>بانک گردشگری- بلند مدت- 110.333.1681546.1</t>
  </si>
  <si>
    <t>110.333.1681546.1</t>
  </si>
  <si>
    <t xml:space="preserve">پاسارگاد - بلند مدت - 290.307.15703888.1 </t>
  </si>
  <si>
    <t>ملت- کوتاه مدت- (9094326565)</t>
  </si>
  <si>
    <t>9094326565</t>
  </si>
  <si>
    <t>پاسارگاد - بلند مدت - 290.303.15703888.1</t>
  </si>
  <si>
    <t>290.303.15703888.1</t>
  </si>
  <si>
    <t>پاسارگاد - بلند مدت - 290.303.15703888.2</t>
  </si>
  <si>
    <t>290.303.15703888.2</t>
  </si>
  <si>
    <t>ملی- کوتاه مدت - 233792791001</t>
  </si>
  <si>
    <t>233792791001</t>
  </si>
  <si>
    <t>ملی- بلند مدت - 0423518978006</t>
  </si>
  <si>
    <t>0423518978006</t>
  </si>
  <si>
    <t>شهر- کوتاه مدت - 7001004373139</t>
  </si>
  <si>
    <t>7001004373139</t>
  </si>
  <si>
    <t xml:space="preserve"> </t>
  </si>
  <si>
    <t xml:space="preserve">صورت وضعیت درآمدها </t>
  </si>
  <si>
    <t>برای ماه منتهی به  1403/07/30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</si>
  <si>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</si>
  <si>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</si>
  <si>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</si>
  <si>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</si>
  <si>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</si>
  <si>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</si>
  <si>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</si>
  <si>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</si>
  <si>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</si>
  <si>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</si>
  <si>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</si>
  <si>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</si>
  <si>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</si>
  <si>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</si>
  <si>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</si>
  <si>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1403/07/01 تا  1403/07/30</t>
  </si>
  <si>
    <t>از ابتدای سال مالی تا 1403/07/30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</si>
  <si>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</si>
  <si>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</si>
  <si>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</si>
  <si>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</si>
  <si>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</si>
  <si>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</si>
  <si>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1402/09/07</t>
  </si>
  <si>
    <t>1402/09/29</t>
  </si>
  <si>
    <t>1403/01/29</t>
  </si>
  <si>
    <t>آنتی بیوتیک سازی ایران (بیوتیک)</t>
  </si>
  <si>
    <t>1403/02/24</t>
  </si>
  <si>
    <t>1403/03/30</t>
  </si>
  <si>
    <t>1403/03/31</t>
  </si>
  <si>
    <t>دارویی برکت (برکت)</t>
  </si>
  <si>
    <t>1403/04/13</t>
  </si>
  <si>
    <t>1403/04/14</t>
  </si>
  <si>
    <t>1403/04/23</t>
  </si>
  <si>
    <t>زامیاد (خزامیا)</t>
  </si>
  <si>
    <t>پالایش نفت بندر عباس (شبندر)</t>
  </si>
  <si>
    <t>1403/04/24</t>
  </si>
  <si>
    <t>1403/04/30</t>
  </si>
  <si>
    <t>1403/04/28</t>
  </si>
  <si>
    <t>پالایش نفت تهران (شتران)</t>
  </si>
  <si>
    <t>1403/05/30</t>
  </si>
  <si>
    <t>1403/07/28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</si>
  <si>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</si>
  <si>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</si>
  <si>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</si>
  <si>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</si>
  <si>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مرابحه سمگا-دماوند060907 (سمگا061)</t>
  </si>
  <si>
    <t>1403/03/07</t>
  </si>
  <si>
    <t>1406/09/07</t>
  </si>
  <si>
    <t>1403/09/05</t>
  </si>
  <si>
    <t>مرابحه ماموت تریلرمانا 080210 (ماناتریل08)</t>
  </si>
  <si>
    <t>1404/02/10</t>
  </si>
  <si>
    <t>1408/02/10</t>
  </si>
  <si>
    <t>1403/08/22</t>
  </si>
  <si>
    <t>1403/10/23</t>
  </si>
  <si>
    <t>1403/08/14</t>
  </si>
  <si>
    <t>1403/10/06</t>
  </si>
  <si>
    <t>1403/08/16</t>
  </si>
  <si>
    <t>1403/09/22</t>
  </si>
  <si>
    <t>1403/10/18</t>
  </si>
  <si>
    <t>1403/10/14</t>
  </si>
  <si>
    <t>1403/07/17</t>
  </si>
  <si>
    <t>1403/07/08</t>
  </si>
  <si>
    <t>1402/11/18</t>
  </si>
  <si>
    <t>1403/07/21</t>
  </si>
  <si>
    <t>1403/06/06</t>
  </si>
  <si>
    <t>1403/04/20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</si>
  <si>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</si>
  <si>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</si>
  <si>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</si>
  <si>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</si>
  <si>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بانک دی (دی)</t>
  </si>
  <si>
    <t>توسعه معادن کرومیت کاوندگان (کرومیت)</t>
  </si>
  <si>
    <t>گسترش سوخت سبز زاگرس (شگستر)</t>
  </si>
  <si>
    <t>گروه مالی داتام (داتام)</t>
  </si>
  <si>
    <t>پرتو بار فرابر خلیج فارس (حپرتو)</t>
  </si>
  <si>
    <t>تکميلی پتروشیمی خلیج فارس (پترول)</t>
  </si>
  <si>
    <t>نخریسی و نساجی خسروی خراسان (نخریس)</t>
  </si>
  <si>
    <t>پارس خودرو (خپارس)</t>
  </si>
  <si>
    <t>ایران خودرو دیزل (خاور)</t>
  </si>
  <si>
    <t>اهرمی کاریزما (اهرم)</t>
  </si>
  <si>
    <t>اختیارخ خودرو-2400-1402/09/08 (ضخود9014)</t>
  </si>
  <si>
    <t>اختیارخ خودرو-2400-1402/08/03 (ضخود8030)</t>
  </si>
  <si>
    <t>اختیارخ خودرو-2200-1402/08/03 (ضخود8029)</t>
  </si>
  <si>
    <t>اختیارخ خودرو-2800-1402/09/08 (ضخود9016)</t>
  </si>
  <si>
    <t>اختیارخ فولاد-5000-1402/09/29 (ضفلا9004)</t>
  </si>
  <si>
    <t>اختیارخ شستا-1012-1402/12/09 (ضستا1214)</t>
  </si>
  <si>
    <t>اختیارخ خساپا-1900-1402/10/20 (ضسپا1012)</t>
  </si>
  <si>
    <t>اختیارخ شستا-1112-1402/12/09 (ضستا1215)</t>
  </si>
  <si>
    <t>اختیارف خودرو-2600-1402/08/03 (طخود8018)</t>
  </si>
  <si>
    <t>اختیارخ خودرو-2000-1402/12/02 (ضخود1215)</t>
  </si>
  <si>
    <t>اختیارخ شستا-612-1402/12/09 (ضستا1210)</t>
  </si>
  <si>
    <t>اختیارخ وتجارت-1200-1402/12/16 (ضجار1202)</t>
  </si>
  <si>
    <t>اختیارخ خودرو-2600-1402/08/03 (ضخود8018)</t>
  </si>
  <si>
    <t>اختیارخ شستا-1112-1402/08/03 (ضستا8016)</t>
  </si>
  <si>
    <t>اختیارخ شستا-1012-1402/08/03 (ضستا8015)</t>
  </si>
  <si>
    <t>اختیارخ وبملت-1740-1402/11/25 (ضملت1154)</t>
  </si>
  <si>
    <t>اختیارف خودرو-2400-1402/09/08 (طخود9014)</t>
  </si>
  <si>
    <t>اختیارخ خودرو-2200-1402/09/08 (ضخود9013)</t>
  </si>
  <si>
    <t>اختیارخ کرمان-898-14021214 (ضکرمان1200)</t>
  </si>
  <si>
    <t>اختیارخ وبملت-4370-1402/07/26 (ضملت7003)</t>
  </si>
  <si>
    <t>اختیارخ وبملت-4500-1402/09/29 (ضملت9005)</t>
  </si>
  <si>
    <t>اختیارخ خودرو-3000-1402/10/06 (ضخود1076)</t>
  </si>
  <si>
    <t>اختیارخ شستا-812-1402/12/09 (ضستا1212)</t>
  </si>
  <si>
    <t>اختیارخ شستا-1612-1402/12/09 (ضستا1220)</t>
  </si>
  <si>
    <t>اختیارخ خساپا-2600-1402/10/20 (ضسپا1002)</t>
  </si>
  <si>
    <t>اختیارخ خودرو-2600-1402/09/08 (ضخود9015)</t>
  </si>
  <si>
    <t>اختیارخ خساپا-3000-1402/10/20 (ضسپا1004)</t>
  </si>
  <si>
    <t>اختیارخ خودرو-3000-1402/11/11 (ضخود1122)</t>
  </si>
  <si>
    <t>اختیارخ شستا-912-1402/12/09 (ضستا1213)</t>
  </si>
  <si>
    <t>اختیارخ شستا-1212-1402/12/09 (ضستا1216)</t>
  </si>
  <si>
    <t>اختیارخ وبملت-5000-1402/09/29 (ضملت9006)</t>
  </si>
  <si>
    <t>اختیارخ شستا-512-1402/12/09 (ضستا1209)</t>
  </si>
  <si>
    <t>اختیارخ خودرو-2600-1402/10/06 (ضخود1074)</t>
  </si>
  <si>
    <t>اختیارخ خودرو-2000-1402/09/08 (ضخود9012)</t>
  </si>
  <si>
    <t>اختیِارخ شستا-1212-1402/09/15 (ضستا9016)</t>
  </si>
  <si>
    <t>اختیارخ خساپا-2800-1402/10/20 (ضسپا1003)</t>
  </si>
  <si>
    <t>اختیارخ اهرم-24000-1402/12/23 (ضهرم1226)</t>
  </si>
  <si>
    <t>اختیارخ فولاد-6125-1402/07/26 (ضفلا7033)</t>
  </si>
  <si>
    <t>اختیارخ شستا-1700-1402/07/12 (ضستا7018)</t>
  </si>
  <si>
    <t>اختیارخ وبصادر-2597-1402/07/12 (ضصاد7007)</t>
  </si>
  <si>
    <t>اختیارخ اهرم-30000-1402/07/23 (ضهرم7018)</t>
  </si>
  <si>
    <t>اختیارخ خودرو-5500-1402/07/05 (ضخود7101)</t>
  </si>
  <si>
    <t>اختیارخ اهرم-28000-1402/07/23 (ضهرم7017)</t>
  </si>
  <si>
    <t>اختیارخ شستا-1600-1402/07/12 (ضستا7017)</t>
  </si>
  <si>
    <t>اختیارخ وبصادر-2797-1402/07/12 (ضصاد7008)</t>
  </si>
  <si>
    <t>اختیارخ وبصادر-2997-1402/07/12 (ضصاد7009)</t>
  </si>
  <si>
    <t>اختیارخ اهرم-26000-1402/07/23 (ضهرم7016)</t>
  </si>
  <si>
    <t>اختیارخ وبصادر-3247-1402/07/12 (ضصاد7010)</t>
  </si>
  <si>
    <t>اختیارخ خودرو-4000-1402/07/05 (ضخود7098)</t>
  </si>
  <si>
    <t>اختیارخ وبصادر-2397-1402/07/12 (ضصاد7006)</t>
  </si>
  <si>
    <t>اختیارخ اهرم-24000-1402/07/23 (ضهرم7015)</t>
  </si>
  <si>
    <t>اختیارخ شستا-1400-1402/07/12 (ضستا7015)</t>
  </si>
  <si>
    <t>اختیارخ خودرو-3500-1402/07/05 (ضخود7096)</t>
  </si>
  <si>
    <t>اختیارخ شستا-1500-1402/07/12 (ضستا7016)</t>
  </si>
  <si>
    <t>اختیارخ شستا-1300-1402/07/12 (ضستا7014)</t>
  </si>
  <si>
    <t>اختیارخ خودرو-3250-1402/07/05 (ضخود7095)</t>
  </si>
  <si>
    <t>اختیارخ خودرو-3000-1402/07/05 (ضخود7094)</t>
  </si>
  <si>
    <t>اختیارخ خودرو-4500-1402/08/03 (ضخود8025)</t>
  </si>
  <si>
    <t>اختیارخ خودرو-3750-1402/08/03 (ضخود8023)</t>
  </si>
  <si>
    <t>اختیارخ خودرو-6000-1402/08/03 (ضخود8028)</t>
  </si>
  <si>
    <t>اختیارخ خودرو-3250-1402/08/03 (ضخود8021)</t>
  </si>
  <si>
    <t>اختیارخ خودرو-3500-1402/08/03 (ضخود8022)</t>
  </si>
  <si>
    <t>اختیارخ خودرو-2800-1402/08/03 (ضخود8019)</t>
  </si>
  <si>
    <t>اختیارخ خودرو-4000-1402/08/03 (ضخود8024)</t>
  </si>
  <si>
    <t>اختیارخ خساپا-3750-1402/06/14 (ضسپا6013)</t>
  </si>
  <si>
    <t>اختیارخ خساپا-3500-1402/06/14 (ضسپا6012)</t>
  </si>
  <si>
    <t>اختیارخ فولاد-4500-1402/09/29 (ضفلا9003)</t>
  </si>
  <si>
    <t>اختیارخ هم وزن-14000-14030605 (ضهم وزن604)</t>
  </si>
  <si>
    <t>اختیارخ هم وزن-16000-14030605 (ضهم وزن605)</t>
  </si>
  <si>
    <t>اختیِارخ شستا-1112-1402/09/15 (ضستا9015)</t>
  </si>
  <si>
    <t>اختیارخ هم وزن-16000-14021129 (ضهم وزن1105)</t>
  </si>
  <si>
    <t>اختیارف شستا-812-1402/12/09 (طستا1212)</t>
  </si>
  <si>
    <t>اختیارف شستا-1112-1402/12/09 (طستا1215)</t>
  </si>
  <si>
    <t>اختیارف خودرو-2200-1402/09/08 (طخود9013)</t>
  </si>
  <si>
    <t>اختیارخ خودرو-3500-1403/01/08 (ضخود0123)</t>
  </si>
  <si>
    <t>اختیارخ خساپا-2200-1402/10/20 (ضسپا1000)</t>
  </si>
  <si>
    <t>اختیارخ خودرو-4000-1403/01/08 (ضخود0125)</t>
  </si>
  <si>
    <t>اختیارخ شستا-1412-1402/12/09 (ضستا1218)</t>
  </si>
  <si>
    <t>اختیارخ شستا-1512-1402/12/09 (ضستا1219)</t>
  </si>
  <si>
    <t>اختیارخ شستا-1312-1402/12/09 (ضستا1217)</t>
  </si>
  <si>
    <t>اختیارخ ذوب-3750-1402/09/12 (ضذوب9006)</t>
  </si>
  <si>
    <t>اختیارخ دی-1100-14020817 (ضدی805)</t>
  </si>
  <si>
    <t>اختیارخ دی-850-14020817 (ضدی801)</t>
  </si>
  <si>
    <t>اختیارخ دی-800-14020817 (ضدی800)</t>
  </si>
  <si>
    <t>اختیارخ دی-1000-14020817 (ضدی804)</t>
  </si>
  <si>
    <t>اختیارخ خودرو-4500-1402/11/11 (ضخود1127)</t>
  </si>
  <si>
    <t>اختیارخ خودرو-4500-1402/12/02 (ضخود1225)</t>
  </si>
  <si>
    <t>اختیارخ خساپا-4000-1402/12/23 (ضسپا1227)</t>
  </si>
  <si>
    <t>اختیارخ وبصادر-3617-1402/11/11 (ضصاد1145)</t>
  </si>
  <si>
    <t>اختیارخ خودرو-4000-1402/10/06 (ضخود1080)</t>
  </si>
  <si>
    <t>اختیارخ وبصادر-3165-1402/11/11 (ضصاد1143)</t>
  </si>
  <si>
    <t>اختیارخ خودرو-4000-1402/11/11 (ضخود1126)</t>
  </si>
  <si>
    <t>اختیارخ خودرو-3750-1402/11/11 (ضخود1125)</t>
  </si>
  <si>
    <t>اختیارخ خساپا-3250-1402/12/23 (ضسپا1224)</t>
  </si>
  <si>
    <t>اختیارخ خساپا-3500-1402/10/20 (ضسپا1006)</t>
  </si>
  <si>
    <t>اختیارخ خودرو-3750-1403/01/08 (ضخود0124)</t>
  </si>
  <si>
    <t>اختیارخ شستا-712-1402/12/09 (ضستا1211)</t>
  </si>
  <si>
    <t>اختیارخ خودرو-3250-1403/01/08 (ضخود0122)</t>
  </si>
  <si>
    <t>اختیارخ خودرو-3000-1403/01/08 (ضخود0121)</t>
  </si>
  <si>
    <t>اختیارخ خودرو-3000-1402/12/02 (ضخود1220)</t>
  </si>
  <si>
    <t>اختیارخ خودرو-2800-1402/10/06 (ضخود1075)</t>
  </si>
  <si>
    <t>اختیارخ خساپا-3000-1402/12/23 (ضسپا1223)</t>
  </si>
  <si>
    <t>اختیارخ های وب-2200-1402/09/19 (ضهای9004)</t>
  </si>
  <si>
    <t>اختیارخ شستا-1212-1402/10/13 (ضستا1025)</t>
  </si>
  <si>
    <t>اختیارخ خودرو-1900-1402/10/06 (ضخود1070)</t>
  </si>
  <si>
    <t>اختیارف خودرو-2000-1402/09/08 (طخود9012)</t>
  </si>
  <si>
    <t>اختیارخ خودرو-1800-1402/10/06 (ضخود1069)</t>
  </si>
  <si>
    <t>اختیارخ خودرو-2400-1402/12/02 (ضخود1217)</t>
  </si>
  <si>
    <t>اختیارخ خودرو-2400-1402/10/06 (ضخود1073)</t>
  </si>
  <si>
    <t>اختیارخ شپنا-13000-1402/08/07 (ضشنا8029)</t>
  </si>
  <si>
    <t>اختیارخ شپنا-10000-1402/08/07 (ضشنا8026)</t>
  </si>
  <si>
    <t>اختیارخ خودرو-3500-1402/11/11 (ضخود1124)</t>
  </si>
  <si>
    <t>اختیارخ هم وزن-14000-14021129 (ضهم وزن1104)</t>
  </si>
  <si>
    <t>اختیارخ فولاد-3750-1402/11/25 (ضفلا1180)</t>
  </si>
  <si>
    <t>اختیارخ خزامیا-4500-02/11/25 (ضمیا1100)</t>
  </si>
  <si>
    <t>اختیارخ خاور-2383-14030115 (ضخاور118)</t>
  </si>
  <si>
    <t>اختیارخ خساپا-3250-1402/10/20 (ضسپا1005)</t>
  </si>
  <si>
    <t>اختیارخ خساپا-5500-1402/10/20 (ضسپا1011)</t>
  </si>
  <si>
    <t>اختیارخ خودرو-3250-1402/09/08 (ضخود9018)</t>
  </si>
  <si>
    <t>اختیارخ خودرو-3500-1402/09/08 (ضخود9019)</t>
  </si>
  <si>
    <t>اختیارخ خودرو-5000-1402/09/08 (ضخود9023)</t>
  </si>
  <si>
    <t>اختیارخ خودرو-3000-1402/09/08 (ضخود9017)</t>
  </si>
  <si>
    <t>اختیارخ خودرو-2600-1402/12/02 (ضخود1218)</t>
  </si>
  <si>
    <t>اختیارخ خودرو-2800-1402/12/02 (ضخود1219)</t>
  </si>
  <si>
    <t>اختیارخ خساپا-2400-1402/10/20 (ضسپا1001)</t>
  </si>
  <si>
    <t>اختیارخ خساپا-2400-1402/12/23 (ضسپا1220)</t>
  </si>
  <si>
    <t>اختیارخ وتجارت-3692-1402/10/13 (ضجار1051)</t>
  </si>
  <si>
    <t>اختیارخ شپنا-13000-1402/12/02 (ضشنا1210)</t>
  </si>
  <si>
    <t>اختیارخ وبملت-2983-1402/11/25 (ضملت1160)</t>
  </si>
  <si>
    <t>اختیارخ وبصادر-2531-1402/11/11 (ضصاد1140)</t>
  </si>
  <si>
    <t>اختیارخ وبصادر-2350-1402/11/11 (ضصاد1139)</t>
  </si>
  <si>
    <t>اختیارخ خودرو-3250-1402/10/06 (ضخود1077)</t>
  </si>
  <si>
    <t>اختیارخ ذوب-4000-1402/11/02 (ضذوب1122)</t>
  </si>
  <si>
    <t>اختیارخ خساپا-5000-1402/10/20 (ضسپا1010)</t>
  </si>
  <si>
    <t>اختیارخ خساپا-4000-1402/10/20 (ضسپا1008)</t>
  </si>
  <si>
    <t>اختیارخ خودرو-3250-1402/12/02 (ضخود1221)</t>
  </si>
  <si>
    <t>اختیارخ های وب-2600-1402/09/19 (ضهای9006)</t>
  </si>
  <si>
    <t>اختیارخ وتجارت-2742-1402/10/13 (ضجار1047)</t>
  </si>
  <si>
    <t>اختیارخ خساپا-2800-1402/12/23 (ضسپا1222)</t>
  </si>
  <si>
    <t>اختیارخ خودرو-3500-1402/12/02 (ضخود1222)</t>
  </si>
  <si>
    <t>اختیارخ وتجارت-1842-1402/10/13 (ضجار1042)</t>
  </si>
  <si>
    <t>اختیارخ های وب-1900-1402/09/19 (ضهای9002)</t>
  </si>
  <si>
    <t>اختیارخ های وب-2000-1402/11/15 (ضهای1104)</t>
  </si>
  <si>
    <t>اختیارخ ذوب-3750-1402/11/02 (ضذوب1121)</t>
  </si>
  <si>
    <t>اختیارخ خودرو-4000-1402/12/02 (ضخود1224)</t>
  </si>
  <si>
    <t>اختیارخ خساپا-3500-1402/12/23 (ضسپا1225)</t>
  </si>
  <si>
    <t>اختیارخ خودرو-2600-1402/11/11 (ضخود1120)</t>
  </si>
  <si>
    <t>اختیارخ خودرو-1900-1402/11/11 (ضخود1116)</t>
  </si>
  <si>
    <t>اختیارخ وبملت-1492-1402/11/25 (ضملت1152)</t>
  </si>
  <si>
    <t>اختیارخ خساپا-3750-1402/10/20 (ضسپا1007)</t>
  </si>
  <si>
    <t>اختیارخ خودرو-3500-1402/10/06 (ضخود1078)</t>
  </si>
  <si>
    <t>اختیارخ خودرو-3250-1402/11/11 (ضخود1123)</t>
  </si>
  <si>
    <t>اختیارخ خساپا-2600-1402/12/23 (ضسپا1221)</t>
  </si>
  <si>
    <t>اختیارخ خودرو-2800-1402/11/11 (ضخود1121)</t>
  </si>
  <si>
    <t>اختیارخ خساپا-4500-1402/10/20 (ضسپا1009)</t>
  </si>
  <si>
    <t>اختیارخ وتجارت-3442-1402/10/13 (ضجار1050)</t>
  </si>
  <si>
    <t>اختیارخ شتران-4000-1402/11/23 (ضترا1155)</t>
  </si>
  <si>
    <t>اختیارخ برکت-7000-1402/10/17 (ضبرک1004)</t>
  </si>
  <si>
    <t>اختیارخ وبملت-3500-1402/09/29 (ضملت9002)</t>
  </si>
  <si>
    <t>اختیارخ شپنا-11000-1402/12/02 (ضشنا1208)</t>
  </si>
  <si>
    <t>اختیارخ وبملت-1616-1402/11/25 (ضملت1153)</t>
  </si>
  <si>
    <t>اختیارخ شبندر-12000-1402/10/10 (ضبدر1008)</t>
  </si>
  <si>
    <t>اختیارخ وبملت-3750-1402/09/29 (ضملت9003)</t>
  </si>
  <si>
    <t>اختیارخ وبملت-4000-1402/09/29 (ضملت9004)</t>
  </si>
  <si>
    <t>اختیارخ وبملت-5500-1402/09/29 (ضملت9007)</t>
  </si>
  <si>
    <t>اختیارخ فخوز-4500-1402/12/07 (ضخوز1210)</t>
  </si>
  <si>
    <t>اختیارخ وتجارت-2167-1402/12/16 (ضجار1210)</t>
  </si>
  <si>
    <t>اختیارخ وبملت-3232-1403/01/29 (ضملت0109)</t>
  </si>
  <si>
    <t>اختیارخ وبملت-2983-1403/01/29 (ضملت0108)</t>
  </si>
  <si>
    <t>اختیارخ وبملت-3480-1403/01/29 (ضملت0110)</t>
  </si>
  <si>
    <t>اختیارخ خودرو-2400-1403/01/08 (ضخود0118)</t>
  </si>
  <si>
    <t>اختیارخ دی-1000-14021118 (ضدی1104)</t>
  </si>
  <si>
    <t>اختیارخ شپنا-7000-1402/10/03 (ضشنا1057)</t>
  </si>
  <si>
    <t>اختیارخ شپنا-6000-1402/10/03 (ضشنا1055)</t>
  </si>
  <si>
    <t>اختیارخ شپنا-12000-1402/10/03 (ضشنا1063)</t>
  </si>
  <si>
    <t>اختیارخ شپنا-13000-1402/10/03 (ضشنا1064)</t>
  </si>
  <si>
    <t>اختیارخ خودرو-2600-1403/01/08 (ضخود0119)</t>
  </si>
  <si>
    <t>اختیارخ خودرو-3750-1402/10/06 (ضخود1079)</t>
  </si>
  <si>
    <t>اختیارخ شپنا-7342-1403/02/09 (ضشنا2042)</t>
  </si>
  <si>
    <t>اختیارخ کرمان-1298-14021214 (ضکرمان1205)</t>
  </si>
  <si>
    <t>اختیارخ شستا-900-1403/01/08 (ضستا0109)</t>
  </si>
  <si>
    <t>اختیارخ خودرو-2400-1402/11/11 (ضخود1119)</t>
  </si>
  <si>
    <t>اختیارخ شبندر-11000-1402/10/10 (ضبدر1007)</t>
  </si>
  <si>
    <t>اختیارخ شبندر-14000-1402/10/10 (ضبدر1010)</t>
  </si>
  <si>
    <t>اختیارخ خودرو-2200-1402/12/02 (ضخود1216)</t>
  </si>
  <si>
    <t>اختیارخ خپارس-1050-14030410 (ضخپارس403)</t>
  </si>
  <si>
    <t>اختیارخ اهرم-20000-1402/12/23 (ضهرم1224)</t>
  </si>
  <si>
    <t>اختیارخ وتجارت-1442-1402/10/13 (ضجار1038)</t>
  </si>
  <si>
    <t>اختیارخ وتجارت-1542-1402/10/13 (ضجار1039)</t>
  </si>
  <si>
    <t>اختیارخ وتجارت-1642-1402/10/13 (ضجار1040)</t>
  </si>
  <si>
    <t>اختیارخ وتجارت-1942-1402/10/13 (ضجار1043)</t>
  </si>
  <si>
    <t>اختیارخ وتجارت-2142-1402/10/13 (ضجار1044)</t>
  </si>
  <si>
    <t>اختیارخ وتجارت-2542-1402/10/13 (ضجار1046)</t>
  </si>
  <si>
    <t>اختیارخ خساپا-2200-1402/12/23 (ضسپا1219)</t>
  </si>
  <si>
    <t>اختیارخ خساپا -1900-1402/12/23 (ضسپا1217)</t>
  </si>
  <si>
    <t>اختیارخ وبصادر-2169-1402/11/11 (ضصاد1138)</t>
  </si>
  <si>
    <t>اختیارخ برکت-5500-1402/10/17 (ضبرک1001)</t>
  </si>
  <si>
    <t>اختیارخ فخوز-4000-1402/10/17 (ضخوز1037)</t>
  </si>
  <si>
    <t>اختیارخ خساپا-1700-1402/12/23 (ضسپا1215)</t>
  </si>
  <si>
    <t>اختیارخ خساپا-2000-1402/10/20 (ضسپا1013)</t>
  </si>
  <si>
    <t>اختیارخ شستا-1100-1403/02/12 (ضستا2025)</t>
  </si>
  <si>
    <t>اختیارخ شستا-1200-1403/02/12 (ضستا2026)</t>
  </si>
  <si>
    <t>اختیارخ وبملت-2237-1402/11/25 (ضملت1157)</t>
  </si>
  <si>
    <t>اختیارخ وبملت-1492-1403/01/29 (ضملت0100)</t>
  </si>
  <si>
    <t>اختیارخ شستا-1200-1402/11/11 (ضستا1113)</t>
  </si>
  <si>
    <t>اختیارخ خساپا-2000-1403/02/26 (ضسپا2003)</t>
  </si>
  <si>
    <t>اختیارخ وبملت-2486-1402/11/25 (ضملت1158)</t>
  </si>
  <si>
    <t>اختیارخ خساپا-1800-1403/02/26 (ضسپا2001)</t>
  </si>
  <si>
    <t>اختیارخ وتجارت-1467-1402/12/16 (ضجار1205)</t>
  </si>
  <si>
    <t>اختیارخ خساپا-1700-1403/02/26 (ضسپا2000)</t>
  </si>
  <si>
    <t>اختیارخ خساپا-1800-1402/12/23 (ضسپا1216)</t>
  </si>
  <si>
    <t>اختیارخ پترول-1850-1402/10/24 (ضرول1005)</t>
  </si>
  <si>
    <t>اختیارخ فیروزه-34000-02/12/16 (ضروز1207)</t>
  </si>
  <si>
    <t>اختیارخ وبملت-1864-1403/01/29 (ضملت0103)</t>
  </si>
  <si>
    <t>اختیارخ شستا-1000-1403/02/12 (ضستا2024)</t>
  </si>
  <si>
    <t>اختیارخ شستا-900-1403/02/12 (ضستا2023)</t>
  </si>
  <si>
    <t>اختیارخ خساپا-2000-1402/12/23 (ضسپا1218)</t>
  </si>
  <si>
    <t>اختیارخ وتجارت-1333-1403/02/19 (ضجار2036)</t>
  </si>
  <si>
    <t>اختیارخ وتجارت-1333-1402/12/16 (ضجار1204)</t>
  </si>
  <si>
    <t>اختیارخ فصبا-4800-14021118 (ضفصبا1100)</t>
  </si>
  <si>
    <t>اختیارخ فصبا-4100-14030320 (ضفصبا300)</t>
  </si>
  <si>
    <t>اختیارخ فصبا-5800-14021118 (ضفصبا1102)</t>
  </si>
  <si>
    <t>اختیارخ خودرو-2000-1403/01/08 (ضخود0116)</t>
  </si>
  <si>
    <t>اختیارخ خودرو-2200-1403/01/08 (ضخود0117)</t>
  </si>
  <si>
    <t>اختیارخ خودرو-4000-1403/02/05 (ضخود2049)</t>
  </si>
  <si>
    <t>اختیارخ شستا-1900-1403/02/12 (ضستا2033)</t>
  </si>
  <si>
    <t>اختیارخ خودرو-3500-1403/02/05 (ضخود2047)</t>
  </si>
  <si>
    <t>اختیارخ شستا-1100-1403/01/08 (ضستا0111)</t>
  </si>
  <si>
    <t>اختیارخ وبصادر-2353-1403/01/26 (ضصاد0109)</t>
  </si>
  <si>
    <t>اختیارخ خودرو-3000-1403/02/05 (ضخود2045)</t>
  </si>
  <si>
    <t>اختیارخ وبصادر-2172-1403/01/26 (ضصاد0108)</t>
  </si>
  <si>
    <t>اختیارخ خودرو-2400-1403/02/05 (ضخود2042)</t>
  </si>
  <si>
    <t>اختیارخ خودرو-2600-1403/02/05 (ضخود2043)</t>
  </si>
  <si>
    <t>اختیارخ خودرو-2800-1403/02/05 (ضخود2044)</t>
  </si>
  <si>
    <t>اختیارخ خودرو-1800-1403/01/08 (ضخود0114)</t>
  </si>
  <si>
    <t>اختیارخ شتاب-12000-1403/02/05 (ضتاب0208)</t>
  </si>
  <si>
    <t>اختیارخ شتاب-13000-1403/02/05 (ضتاب0209)</t>
  </si>
  <si>
    <t>اختیارخ وبصادر-1445-1402/11/11 (ضصاد1132)</t>
  </si>
  <si>
    <t>اختیارخ وبصادر-1626-1402/11/11 (ضصاد1134)</t>
  </si>
  <si>
    <t>اختیارخ وبصادر-1807-1402/11/11 (ضصاد1136)</t>
  </si>
  <si>
    <t>اختیارخ وبصادر-3391-1402/11/11 (ضصاد1144)</t>
  </si>
  <si>
    <t>اختیارخ وبصادر-2715-1403/01/26 (ضصاد0111)</t>
  </si>
  <si>
    <t>اختیارخ خودرو-3750-1403/02/05 (ضخود2048)</t>
  </si>
  <si>
    <t>اختیارخ شستا-1800-1403/02/12 (ضستا2032)</t>
  </si>
  <si>
    <t>اختیارخ شستا-1400-1403/02/12 (ضستا2028)</t>
  </si>
  <si>
    <t>اختیارخ شستا-1300-1403/02/12 (ضستا2027)</t>
  </si>
  <si>
    <t>اختیارخ دی-800-14021118 (ضدی1100)</t>
  </si>
  <si>
    <t>اختیارخ دی-1100-14021118 (ضدی1105)</t>
  </si>
  <si>
    <t>اختیارخ شستا-1200-1403/03/09 (ضستا3017)</t>
  </si>
  <si>
    <t>اختیارخ فصبا-4600-14030320 (ضفصبا301)</t>
  </si>
  <si>
    <t>اختیارخ شستا-1100-1403/03/09 (ضستا3016)</t>
  </si>
  <si>
    <t>اختیارخ فصبا-5100-14030320 (ضفصبا302)</t>
  </si>
  <si>
    <t>اختیارخ شپنا-4895-1403/02/09 (ضشنا2038)</t>
  </si>
  <si>
    <t>اختیارخ شستا-1300-1403/03/09 (ضستا3018)</t>
  </si>
  <si>
    <t>اختیارخ وبصادر-2200-1403/03/23 (ضصاد3044)</t>
  </si>
  <si>
    <t>اختیارخ وبصادر-1810-1403/01/26 (ضصاد0106)</t>
  </si>
  <si>
    <t>اختیارخ وبصادر-1719-1403/01/26 (ضصاد0105)</t>
  </si>
  <si>
    <t>اختیارخ وبملت-2486-1403/01/29 (ضملت0106)</t>
  </si>
  <si>
    <t>اختیارخ شتاب-11000-1403/02/05 (ضتاب0207)</t>
  </si>
  <si>
    <t>اختیارخ خودرو-3750-1402/12/02 (ضخود1223)</t>
  </si>
  <si>
    <t>اختیارخ خودرو-2400-1403/03/09 (ضخود3081)</t>
  </si>
  <si>
    <t>اختیارخ شستا-1000-1403/03/09 (ضستا3015)</t>
  </si>
  <si>
    <t>اختیارخ خساپا-2800-1403/02/26 (ضسپا2007)</t>
  </si>
  <si>
    <t>اختیارخ خساپا-2400-1403/02/26 (ضسپا2005)</t>
  </si>
  <si>
    <t>اختیارخ خساپا-2600-1403/02/26 (ضسپا2006)</t>
  </si>
  <si>
    <t>اختیارخ خودرو-2800-1403/01/08 (ضخود0120)</t>
  </si>
  <si>
    <t>اختیارخ خودرو-2200-1403/03/09 (ضخود3080)</t>
  </si>
  <si>
    <t>اختیارخ خودرو-2000-1403/04/06 (ضخود4037)</t>
  </si>
  <si>
    <t>اختیارخ خودرو-2600-1403/03/09 (ضخود3082)</t>
  </si>
  <si>
    <t>اختیارخ خساپا-2200-1403/02/26 (ضسپا2004)</t>
  </si>
  <si>
    <t>اختیارخ شتاب-9000-1403/02/05 (ضتاب0205)</t>
  </si>
  <si>
    <t>اختیارخ خودرو-3250-1403/02/05 (ضخود2046)</t>
  </si>
  <si>
    <t>اختیارخ دی-1200-14030410 (ضدی407)</t>
  </si>
  <si>
    <t>اختیارخ خودرو-2200-1403/04/06 (ضخود4038)</t>
  </si>
  <si>
    <t>اختیارخ خساپا-3000-1403/02/26 (ضسپا2008)</t>
  </si>
  <si>
    <t>اختیارخ زاگرس-139000-14021214 (ضزاگرس1211)</t>
  </si>
  <si>
    <t>اختیارخ زاگرس-159000-14021214 (ضزاگرس1213)</t>
  </si>
  <si>
    <t>اختیارخ زاگرس-200000-14021214 (ضزاگرس1216)</t>
  </si>
  <si>
    <t>اختیارخ زاگرس-229000-14021214 (ضزاگرس1218)</t>
  </si>
  <si>
    <t>اختیارخ خودرو-4000-1403/04/06 (ضخود4046)</t>
  </si>
  <si>
    <t>اختیارخ خودرو-3250-1403/04/06 (ضخود4043)</t>
  </si>
  <si>
    <t>اختیارخ شستا-1500-1403/04/13 (ضستا4020)</t>
  </si>
  <si>
    <t>اختیارخ شتاب-8000-1403/02/05 (ضتاب0204)</t>
  </si>
  <si>
    <t>اختیارخ خپارس-1200-14021221 (ضخپارس1200)</t>
  </si>
  <si>
    <t>اختیارخ وبملت-1600-1403/03/23 (ضملت3032)</t>
  </si>
  <si>
    <t>اختیارخ خساپا-3750-1402/12/23 (ضسپا1226)</t>
  </si>
  <si>
    <t>اختیارخ خودرو-3000-1403/03/09 (ضخود3084)</t>
  </si>
  <si>
    <t>اختیارخ وتجارت-1467-1403/02/19 (ضجار2037)</t>
  </si>
  <si>
    <t>اختیارخ وتجارت-1234-1403/04/13 (ضجار4003)</t>
  </si>
  <si>
    <t>اختیارخ وتجارت-2167-1403/02/19 (ضجار2042)</t>
  </si>
  <si>
    <t>اختیارخ فخوز-5000-1403/04/06 (ضخوز4008)</t>
  </si>
  <si>
    <t>اختیارخ فخوز-5000-1403/02/09 (ضخوز2050)</t>
  </si>
  <si>
    <t>اختیارخ وبملت-2237-1403/01/29 (ضملت0105)</t>
  </si>
  <si>
    <t>اختیارخ خساپا-3250-1403/02/26 (ضسپا2009)</t>
  </si>
  <si>
    <t>اختیارخ شستا-1900-1403/01/08 (ضستا0119)</t>
  </si>
  <si>
    <t>اختیارخ وتجارت-2000-1403/02/19 (ضجار2041)</t>
  </si>
  <si>
    <t>اختیارخ شستا-1700-1403/04/13 (ضستا4022)</t>
  </si>
  <si>
    <t>اختیارخ وبصادر-2600-1403/03/23 (ضصاد3046)</t>
  </si>
  <si>
    <t>اختیارخ خساپا-4000-1403/04/20 (ضسپا4010)</t>
  </si>
  <si>
    <t>اختیارخ خساپا-3500-1403/02/26 (ضسپا2010)</t>
  </si>
  <si>
    <t>اختیارخ خودرو-3000-1403/04/06 (ضخود4042)</t>
  </si>
  <si>
    <t>اختیارخ خودرو-2800-1403/03/09 (ضخود3083)</t>
  </si>
  <si>
    <t>اختیارخ فصبا-3900-14030320 (ضفصبا310)</t>
  </si>
  <si>
    <t>اختیارخ خاور-2538-14030115 (ضخاور119)</t>
  </si>
  <si>
    <t>اختیارخ وبملت-2400-1403/03/23 (ضملت3038)</t>
  </si>
  <si>
    <t>اختیارخ وبملت-2200-1403/03/23 (ضملت3037)</t>
  </si>
  <si>
    <t>اختیارخ وبملت-2000-1403/03/23 (ضملت3036)</t>
  </si>
  <si>
    <t>اختیارخ شستا-1100-1403/04/13 (ضستا4016)</t>
  </si>
  <si>
    <t>اختیارخ وبملت-1900-1403/03/23 (ضملت3035)</t>
  </si>
  <si>
    <t>اختیارخ وبملت-1800-1403/03/23 (ضملت3034)</t>
  </si>
  <si>
    <t>اختیارخ ذوب-477-1403/03/23 (ضذوب3031)</t>
  </si>
  <si>
    <t>اختیارخ خساپا-2600-1403/04/20 (ضسپا4004)</t>
  </si>
  <si>
    <t>اختیارخ شپنا-5507-1403/02/09 (ضشنا2039)</t>
  </si>
  <si>
    <t>اختیارخ خساپا-1900-1403/04/20 (ضسپا4000)</t>
  </si>
  <si>
    <t>اختیارخ خودرو-3250-1403/03/09 (ضخود3085)</t>
  </si>
  <si>
    <t>اختیارخ فولاد-3500-1403/03/30 (ضفلا3031)</t>
  </si>
  <si>
    <t>اختیارخ خودرو-2800-1403/04/06 (ضخود4041)</t>
  </si>
  <si>
    <t>اختیارخ خپارس-850-14030410 (ضخپارس400)</t>
  </si>
  <si>
    <t>اختیارخ خپارس-900-14030410 (ضخپارس401)</t>
  </si>
  <si>
    <t>اختیارخ خپارس-950-14030410 (ضخپارس402)</t>
  </si>
  <si>
    <t>اختیارخ شستا-1000-1403/05/03 (ضستا5016)</t>
  </si>
  <si>
    <t>اختیارخ دی-750-14030410 (ضدی400)</t>
  </si>
  <si>
    <t>اختیارخ وبملت-1618-1403/05/24 (ضملت5000)</t>
  </si>
  <si>
    <t>اختیارخ دی-800-14030410 (ضدی401)</t>
  </si>
  <si>
    <t>اختیارخ فولاد-5500-1403/03/30 (ضفلا3036)</t>
  </si>
  <si>
    <t>اختیارخ وبملت-1918-1403/05/24 (ضملت5003)</t>
  </si>
  <si>
    <t>اختیارخ شستا-1200-1403/04/13 (ضستا4017)</t>
  </si>
  <si>
    <t>اختیارخ شتاب-7000-1403/02/05 (ضتاب0202)</t>
  </si>
  <si>
    <t>اختیارخ شتاب-10000-1403/02/05 (ضتاب0206)</t>
  </si>
  <si>
    <t>اختیارخ وکغدیر-16000-03/05/10 (ضغدی5007)</t>
  </si>
  <si>
    <t>اختیارخ خساپا-3250-1403/04/20 (ضسپا4007)</t>
  </si>
  <si>
    <t>اختیارخ شتاب-14000-1403/04/20 (ضتاب4009)</t>
  </si>
  <si>
    <t>اختیارخ کرمان-1298-14030305 (ضکرمان303)</t>
  </si>
  <si>
    <t>اختیارخ وکغدیر-15000-03/05/10 (ضغدی5006)</t>
  </si>
  <si>
    <t>اختیارخ شستا-1000-1403/04/13 (ضستا4015)</t>
  </si>
  <si>
    <t>اختیارخ خساپا-2800-1403/04/20 (ضسپا4005)</t>
  </si>
  <si>
    <t>اختیارخ خساپا-2400-1403/04/20 (ضسپا4003)</t>
  </si>
  <si>
    <t>اختیارخ شستا-1100-1403/05/03 (ضستا5017)</t>
  </si>
  <si>
    <t>اختیارخ وکغدیر-18000-03/05/10 (ضغدی5008)</t>
  </si>
  <si>
    <t>اختیارخ شستا-800-1403/05/03 (ضستا5014)</t>
  </si>
  <si>
    <t>اختیارخ خودرو-3500-1403/04/06 (ضخود4044)</t>
  </si>
  <si>
    <t>اختیارخ شستا-900-1403/05/03 (ضستا5015)</t>
  </si>
  <si>
    <t>اختیارخ خساپا-3500-1403/04/20 (ضسپا4008)</t>
  </si>
  <si>
    <t>اختیارخ خساپا-3000-1403/04/20 (ضسپا4006)</t>
  </si>
  <si>
    <t>اختیارخ شستا-1200-1403/05/03 (ضستا5018)</t>
  </si>
  <si>
    <t>اختیارخ خساپا-3750-1403/04/20 (ضسپا4009)</t>
  </si>
  <si>
    <t>اختیارخ وتجارت-1434-1403/04/13 (ضجار4005)</t>
  </si>
  <si>
    <t>اختیارخ شبندر-11000-1403/04/06 (ضبدر4007)</t>
  </si>
  <si>
    <t>اختیارخ شتاب-10000-1403/06/07 (ضتاب6003)</t>
  </si>
  <si>
    <t>اختیارخ وبملت-2118-1403/05/24 (ضملت5004)</t>
  </si>
  <si>
    <t>اختیارخ وبملت-2318-1403/05/24 (ضملت5005)</t>
  </si>
  <si>
    <t>اختیارخ شستا-800-1403/06/11 (ضستا6016)</t>
  </si>
  <si>
    <t>اختیارخ وتجارت-1534-1403/04/13 (ضجار4006)</t>
  </si>
  <si>
    <t>اختیارخ خساپا-2200-1403/04/20 (ضسپا4002)</t>
  </si>
  <si>
    <t>اختیارخ فولاد-5000-1403/03/30 (ضفلا3035)</t>
  </si>
  <si>
    <t>اختیارخ وبملت-1700-1403/03/23 (ضملت3033)</t>
  </si>
  <si>
    <t>اختیارخ شستا-1200-1403/06/11 (ضستا6020)</t>
  </si>
  <si>
    <t>اختیارخ شتاب-10000-1403/04/20 (ضتاب4005)</t>
  </si>
  <si>
    <t>اختیارخ وتجارت-1034-1403/04/13 (ضجار4001)</t>
  </si>
  <si>
    <t>اختیارخ وبصادر-1783-1403/05/17 (ضصاد5004)</t>
  </si>
  <si>
    <t>اختیارخ کرمان-1200-14030417 (ضکرمان405)</t>
  </si>
  <si>
    <t>اختیارخ شستا-1100-1403/06/11 (ضستا6019)</t>
  </si>
  <si>
    <t>اختیارخ شپنا-5500-1403/04/13 (ضشنا4007)</t>
  </si>
  <si>
    <t>اختیارخ شپنا-6000-1403/04/13 (ضشنا4008)</t>
  </si>
  <si>
    <t>اختیارخ شپنا-6500-1403/04/13 (ضشنا4009)</t>
  </si>
  <si>
    <t>اختیارخ شبندر-12000-1403/04/06 (ضبدر4008)</t>
  </si>
  <si>
    <t>اختیارخ وتجارت-1134-1403/04/13 (ضجار4002)</t>
  </si>
  <si>
    <t>اختیارخ خودرو-1900-1403/04/06 (ضخود4036)</t>
  </si>
  <si>
    <t>اختیارخ شستا-1000-1403/06/11 (ضستا6018)</t>
  </si>
  <si>
    <t>اختیارخ خودرو-2400-1403/04/06 (ضخود4039)</t>
  </si>
  <si>
    <t>اختیارخ خودرو-2600-1403/04/06 (ضخود4040)</t>
  </si>
  <si>
    <t>اختیارخ اهرم-20000-1403/04/27 (ضهرم4004)</t>
  </si>
  <si>
    <t>اختیارخ خودرو-1800-1403/04/06 (ضخود4035)</t>
  </si>
  <si>
    <t>اختیارخ فخوز-3500-1403/04/06 (ضخوز4004)</t>
  </si>
  <si>
    <t>اختیارخ ذوب-400-1403/05/24 (ضذوب5002)</t>
  </si>
  <si>
    <t>اختیارخ فصبا-4000-14030521 (ضفصبا505)</t>
  </si>
  <si>
    <t>اختیارخ شستا-1300-1403/04/13 (ضستا4018)</t>
  </si>
  <si>
    <t>اختیارخ ذوب-300-1403/05/24 (ضذوب5001)</t>
  </si>
  <si>
    <t>اختیارخ اهرم-18000-1403/03/23 (ضهرم3005)</t>
  </si>
  <si>
    <t>اختیارخ وبصادر-1900-1403/03/23 (ضصاد3042)</t>
  </si>
  <si>
    <t>اختیارخ های وب-678-1403/05/28 (ضهای5000)</t>
  </si>
  <si>
    <t>اختیارخ شستا-700-1403/04/13 (ضستا4012)</t>
  </si>
  <si>
    <t>اختیارخ شستا-800-1403/04/13 (ضستا4013)</t>
  </si>
  <si>
    <t>اختیارخ شستا-900-1403/04/13 (ضستا4014)</t>
  </si>
  <si>
    <t>اختیارخ شتاب-8000-1403/06/07 (ضتاب6001)</t>
  </si>
  <si>
    <t>اختیارخ آساس-36000-14030618 (ضاساس602)</t>
  </si>
  <si>
    <t>اختیارخ خودرو-2800-1403/05/10 (ضخود5030)</t>
  </si>
  <si>
    <t>اختیارخ ذوب-400-1403/07/22 (ضذوب7017)</t>
  </si>
  <si>
    <t>اختیارخ فولاد-4600-1403/05/31 (ضفلا5004)</t>
  </si>
  <si>
    <t>اختیارخ ذوب-200-1403/05/24 (ضذوب5000)</t>
  </si>
  <si>
    <t>اختیارخ کرمان-1000-14030514 (ضکرمان504)</t>
  </si>
  <si>
    <t>اختیارخ کرمان-1000-14030417 (ضکرمان403)</t>
  </si>
  <si>
    <t>اختیارخ فملی-6630-1403/05/17 (ضملی5005)</t>
  </si>
  <si>
    <t>اختیارخ خودرو-3250-1403/05/10 (ضخود5032)</t>
  </si>
  <si>
    <t>اختیارخ خودرو-2600-1403/05/10 (ضخود5029)</t>
  </si>
  <si>
    <t>اختیارخ خودرو-2800-1403/06/07 (ضخود6030)</t>
  </si>
  <si>
    <t>اختیارخ خودرو-3000-1403/05/10 (ضخود5031)</t>
  </si>
  <si>
    <t>اختیارخ خساپا-2400-1403/05/24 (ضسپا5005)</t>
  </si>
  <si>
    <t>اختیارخ خودرو-2600-1403/06/07 (ضخود6029)</t>
  </si>
  <si>
    <t>اختیارخ موج-12500-14030403 (ضموج406)</t>
  </si>
  <si>
    <t>اختیارخ خپارس-700-14030514 (ضخپارس500)</t>
  </si>
  <si>
    <t>اختیارخ شتاب-11000-1403/04/20 (ضتاب4006)</t>
  </si>
  <si>
    <t>اختیارخ هم وزن-12000-14030605 (ضهم وزن603)</t>
  </si>
  <si>
    <t>اختیارخ شستا-700-1403/06/11 (ضستا6015)</t>
  </si>
  <si>
    <t>اختیارخ وتجارت-1434-1403/06/21 (ضجار6019)</t>
  </si>
  <si>
    <t>اختیارخ شستا-1000-1403/08/09 (ضستا8025)</t>
  </si>
  <si>
    <t>اختیارخ وبملت-2200-1403/07/25 (ضملت7017)</t>
  </si>
  <si>
    <t>اختیارخ آساس-38000-14030618 (ضاساس603)</t>
  </si>
  <si>
    <t>اختیارخ خودرو-3250-1403/06/07 (ضخود6032)</t>
  </si>
  <si>
    <t>اختیارخ دی-700-14030508 (ضدی522)</t>
  </si>
  <si>
    <t>اختیارخ شستا-1300-1403/05/03 (ضستا5019)</t>
  </si>
  <si>
    <t>اختیارخ کرمان-950-14030417 (ضکرمان402)</t>
  </si>
  <si>
    <t>اختیارخ شستا-1200-1403/09/14 (ضستا9027)</t>
  </si>
  <si>
    <t>اختیارخ شستا-1100-1403/09/14 (ضستا9026)</t>
  </si>
  <si>
    <t>اختیارخ شستا-700-1403/07/11 (ضستا7022)</t>
  </si>
  <si>
    <t>اختیارخ خساپا-2600-1403/05/24 (ضسپا5006)</t>
  </si>
  <si>
    <t>اختیارخ شستا-1100-1403/07/11 (ضستا7026)</t>
  </si>
  <si>
    <t>اختیارخ شستا-1000-1403/07/11 (ضستا7025)</t>
  </si>
  <si>
    <t>اختیارخ ذوب-500-1403/05/24 (ضذوب5003)</t>
  </si>
  <si>
    <t>اختیارخ شتاب-8000-1403/04/20 (ضتاب4003)</t>
  </si>
  <si>
    <t>اختیارخ خساپا-2000-1403/08/30 (ضسپا8063)</t>
  </si>
  <si>
    <t>اختیارخ خساپا-1900-1403/06/28 (ضسپا6019)</t>
  </si>
  <si>
    <t>اختیارخ خودرو-2000-1403/08/02 (ضخود8032)</t>
  </si>
  <si>
    <t>اختیارخ شپنا-4890-1403/06/21 (ضشنا6016)</t>
  </si>
  <si>
    <t>اختیارخ فملی-7630-1403/05/17 (ضملی5007)</t>
  </si>
  <si>
    <t>اختیارخ فولاد-5100-1403/05/31 (ضفلا5005)</t>
  </si>
  <si>
    <t>اختیارخ شستا-1300-1403/06/11 (ضستا6021)</t>
  </si>
  <si>
    <t>اختیارخ خساپا-2200-1403/05/24 (ضسپا5004)</t>
  </si>
  <si>
    <t>اختیارخ وبملت-2400-1403/07/25 (ضملت7018)</t>
  </si>
  <si>
    <t>اختیارخ کوثر-1812-14030702 (ضکوثر705)</t>
  </si>
  <si>
    <t>اختیارخ اهرم-22000-1403/04/27 (ضهرم4005)</t>
  </si>
  <si>
    <t>اختیارخ شستا-1200-1403/07/11 (ضستا7027)</t>
  </si>
  <si>
    <t>اختیارخ شستا-1100-1403/08/09 (ضستا8026)</t>
  </si>
  <si>
    <t>اختیارخ شتاب-9000-1403/06/07 (ضتاب6002)</t>
  </si>
  <si>
    <t>اختیارخ خودرو-1900-1403/07/04 (ضخود7105)</t>
  </si>
  <si>
    <t>اختیارخ خودرو-2000-1403/07/04 (ضخود7106)</t>
  </si>
  <si>
    <t>اختیارخ خودرو-2200-1403/06/07 (ضخود6027)</t>
  </si>
  <si>
    <t>اختیارخ شتاب-11000-1403/06/07 (ضتاب6004)</t>
  </si>
  <si>
    <t>اختیارخ دی-650-14030508 (ضدی521)</t>
  </si>
  <si>
    <t>اختیارخ خودرو-2600-1403/07/04 (ضخود7109)</t>
  </si>
  <si>
    <t>اختیارخ شستا-1000-1403/09/14 (ضستا9025)</t>
  </si>
  <si>
    <t>اختیارخ خساپا-2800-1403/05/24 (ضسپا5007)</t>
  </si>
  <si>
    <t>اختیارخ خودرو-2800-1403/07/04 (ضخود7110)</t>
  </si>
  <si>
    <t>اختیارخ خساپا-1700-1403/08/30 (ضسپا8060)</t>
  </si>
  <si>
    <t>اختیارخ آساس-34000-14030618 (ضاساس601)</t>
  </si>
  <si>
    <t>اختیارخ خودرو-3000-1403/06/07 (ضخود6031)</t>
  </si>
  <si>
    <t>اختیارخ شستا-1100-1403/10/12 (ضستا1035)</t>
  </si>
  <si>
    <t>اختیارخ خودرو-2200-1403/09/07 (ضخود9026)</t>
  </si>
  <si>
    <t>اختیارخ خودرو-1900-1403/09/07 (ضخود9024)</t>
  </si>
  <si>
    <t>اختیارخ شستا-700-1403/09/14 (ضستا9022)</t>
  </si>
  <si>
    <t>اختیارخ وتجارت-1534-1403/06/21 (ضجار6020)</t>
  </si>
  <si>
    <t>اختیارخ شستا-800-1403/09/14 (ضستا9023)</t>
  </si>
  <si>
    <t>اختیارخ فولاد-4100-1403/05/31 (ضفلا5003)</t>
  </si>
  <si>
    <t>اختیارخ خودرو-2400-1403/06/07 (ضخود6028)</t>
  </si>
  <si>
    <t>اختیارخ خساپا-2400-1403/06/28 (ضسپا6022)</t>
  </si>
  <si>
    <t>اختیارخ خودرو-2400-1403/07/04 (ضخود7108)</t>
  </si>
  <si>
    <t>اختیارخ فصبا-3400-14030521 (ضفصبا502)</t>
  </si>
  <si>
    <t>اختیارخ خودرو-2400-1403/08/02 (ضخود8034)</t>
  </si>
  <si>
    <t>اختیارخ وبملت-2000-1403/07/25 (ضملت7016)</t>
  </si>
  <si>
    <t>اختیارخ خساپا-2200-1403/06/28 (ضسپا6021)</t>
  </si>
  <si>
    <t>اختیارخ خساپا-2600-1403/06/28 (ضسپا6023)</t>
  </si>
  <si>
    <t>اختیارخ خودرو-2800-1403/10/05 (ضخود1086)</t>
  </si>
  <si>
    <t>اختیارخ خساپا-2200-1403/08/30 (ضسپا8064)</t>
  </si>
  <si>
    <t>اختیارخ خساپا-2400-1403/08/30 (ضسپا8065)</t>
  </si>
  <si>
    <t>اختیارخ خودرو-2200-1403/07/04 (ضخود7107)</t>
  </si>
  <si>
    <t>اختیارخ شستا-900-1403/08/09 (ضستا8024)</t>
  </si>
  <si>
    <t>اختیارخ وبملت-1718-1403/05/24 (ضملت5001)</t>
  </si>
  <si>
    <t>اختیارخ خودرو-2600-1403/08/02 (ضخود8035)</t>
  </si>
  <si>
    <t>اختیارخ وتجارت-1300-1403/07/11 (ضجار7063)</t>
  </si>
  <si>
    <t>اختیارخ وبملت-1500-1403/09/28 (ضملت9013)</t>
  </si>
  <si>
    <t>اختیارخ شستا-1200-1403/08/09 (ضستا8027)</t>
  </si>
  <si>
    <t>اختیارخ وتجارت-1634-1403/06/21 (ضجار6021)</t>
  </si>
  <si>
    <t>اختیارخ وتجارت-1734-1403/06/21 (ضجار6022)</t>
  </si>
  <si>
    <t>اختیارخ هم وزن-10000-14030605 (ضهم وزن602)</t>
  </si>
  <si>
    <t>اختیارخ خساپا-2000-1403/07/25 (ضسپا7003)</t>
  </si>
  <si>
    <t>اختیارخ شتاب-7500-1403/06/07 (ضتاب6000)</t>
  </si>
  <si>
    <t>اختیارف شستا-1200-1403/06/11 (طستا6020)</t>
  </si>
  <si>
    <t>اختیارخ خساپا-2600-1403/07/25 (ضسپا7006)</t>
  </si>
  <si>
    <t>اختیارخ آساس-40000-14030618 (ضاساس604)</t>
  </si>
  <si>
    <t>اختیارخ ذوب-500-1403/07/22 (ضذوب7018)</t>
  </si>
  <si>
    <t>اختیارخ ذوب-200-1403/09/28 (ضذوب9011)</t>
  </si>
  <si>
    <t>اختیارخ وبملت-2200-1403/09/28 (ضملت9019)</t>
  </si>
  <si>
    <t>اختیارخ خساپا-2400-1403/07/25 (ضسپا7005)</t>
  </si>
  <si>
    <t>اختیارخ خساپا-2600-1403/08/30 (ضسپا8066)</t>
  </si>
  <si>
    <t>اختیار خرید شمش طلا-4700000-1403/08/27 (GBAB03C470)</t>
  </si>
  <si>
    <t>اختیارخ خودرو-2800-1403/08/02 (ضخود8036)</t>
  </si>
  <si>
    <t>اختیارخ خودرو-2000-1403/09/07 (ضخود9025)</t>
  </si>
  <si>
    <t>اختیارخ شستا-1000-1403/10/12 (ضستا1034)</t>
  </si>
  <si>
    <t>اختیارخ خودرو-2400-1403/09/07 (ضخود9027)</t>
  </si>
  <si>
    <t>اختیارخ فولاد-4000-1403/09/21 (ضفلا9016)</t>
  </si>
  <si>
    <t>اختیارخ اهرم-18000-1403/07/25 (ضهرم7026)</t>
  </si>
  <si>
    <t>اختیارخ وبملت-1300-1403/09/28 (ضملت9011)</t>
  </si>
  <si>
    <t>اختیارخ خودرو-2600-1403/10/05 (ضخود1085)</t>
  </si>
  <si>
    <t>اختیارخ وبملت-2000-1403/09/28 (ضملت9018)</t>
  </si>
  <si>
    <t>اختیارخ ذوب-400-1403/09/28 (ضذوب9013)</t>
  </si>
  <si>
    <t>اختیارخ شستا-1300-1403/09/14 (ضستا9028)</t>
  </si>
  <si>
    <t>اختیارخ ذوب-500-1403/09/28 (ضذوب9014)</t>
  </si>
  <si>
    <t>اختیارخ خودرو-2800-1403/09/07 (ضخود9029)</t>
  </si>
  <si>
    <t>اختیارخ خودرو-2600-1403/09/07 (ضخود9028)</t>
  </si>
  <si>
    <t>اختیارخ وبصادر-2000-1403/09/21 (ضصاد9022)</t>
  </si>
  <si>
    <t>اختیارخ وبصادر-1800-1403/09/21 (ضصاد9020)</t>
  </si>
  <si>
    <t>اختیارخ شستا-1200-1403/10/12 (ضستا1036)</t>
  </si>
  <si>
    <t>اختیارخ شستا-900-1403/12/08 (ضستا1223)</t>
  </si>
  <si>
    <t>اختیارخ وبملت-2400-1403/09/28 (ضملت9020)</t>
  </si>
  <si>
    <t>اختیارخ شستا-900-1403/10/12 (ضستا1033)</t>
  </si>
  <si>
    <t>اختیارخ خودرو-2600-1403/11/03 (ضخود1134)</t>
  </si>
  <si>
    <t>اختیارخ خودرو-3000-1403/11/03 (ضخود1136)</t>
  </si>
  <si>
    <t>اختیارخ خودرو-1800-1403/11/03 (ضخود1129)</t>
  </si>
  <si>
    <t>اختیارخ وتجارت-1400-1403/08/16 (ضجار8004)</t>
  </si>
  <si>
    <t>اختیارخ وتجارت-1500-1403/08/16 (ضجار8005)</t>
  </si>
  <si>
    <t>اختیارخ خودرو-2400-1403/10/05 (ضخود1084)</t>
  </si>
  <si>
    <t>اختیارخ خودرو-1800-1403/12/01 (ضخود1227)</t>
  </si>
  <si>
    <t>اختیارخ خودرو-1900-1403/12/01 (ضخود1228)</t>
  </si>
  <si>
    <t>اختیارخ خودرو-2000-1403/12/01 (ضخود1229)</t>
  </si>
  <si>
    <t>اختیارخ خودرو-1700-1403/12/01 (ضخود1226)</t>
  </si>
  <si>
    <t>اختیارخ خودرو-2400-1403/12/01 (ضخود1231)</t>
  </si>
  <si>
    <t>اختیارخ خودرو-2200-1403/10/05 (ضخود1083)</t>
  </si>
  <si>
    <t>اختیارخ خودرو-2200-1403/12/01 (ضخود1230)</t>
  </si>
  <si>
    <t>اختیارخ خودرو-2400-1403/11/03 (ضخود1133)</t>
  </si>
  <si>
    <t>اختیارخ فملی-6500-1403/09/07 (ضملی9016)</t>
  </si>
  <si>
    <t>اختیارخ خودرو-2200-1403/11/03 (ضخود1132)</t>
  </si>
  <si>
    <t>اختیارخ خساپا-2200-1403/09/21 (ضسپا9003)</t>
  </si>
  <si>
    <t>اختیارخ وبملت-2000-1403/11/24 (ضملت1169)</t>
  </si>
  <si>
    <t>اختیارخ فولاد-3500-1403/12/01 (ضفلا1204)</t>
  </si>
  <si>
    <t>اختیارخ شتاب-8000-1403/08/23 (ضتاب8016)</t>
  </si>
  <si>
    <t>اختیارخ وبملت-1800-1403/11/24 (ضملت1167)</t>
  </si>
  <si>
    <t>اختیارخ وبصادر-1600-1403/09/21 (ضصاد9018)</t>
  </si>
  <si>
    <t>اختیارخ وبملت-1900-1403/09/28 (ضملت9017)</t>
  </si>
  <si>
    <t>اختیارخ خساپا-2400-1403/09/21 (ضسپا9004)</t>
  </si>
  <si>
    <t>اختیارخ وبملت-1900-1403/11/24 (ضملت1168)</t>
  </si>
  <si>
    <t>اختیارخ خساپا-2600-1403/09/21 (ضسپا9005)</t>
  </si>
  <si>
    <t>اختیارخ وبملت-2600-1403/09/28 (ضملت9021)</t>
  </si>
  <si>
    <t>گواهی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</si>
  <si>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</si>
  <si>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</si>
  <si>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</si>
  <si>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تامین سرمایه دماوند (حق تقدم) (تماوندح)</t>
  </si>
  <si>
    <t>گسترش سوخت سبز زاگرس (حق تقدم) (شگسترح)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</si>
  <si>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</si>
  <si>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</si>
  <si>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</si>
  <si>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</si>
  <si>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</si>
  <si>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</si>
  <si>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</si>
  <si>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</si>
  <si>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</si>
  <si>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</si>
  <si>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</si>
  <si>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</si>
  <si>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</si>
  <si>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</si>
  <si>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</si>
  <si>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</si>
  <si>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</si>
  <si>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</si>
  <si>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</si>
  <si>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 آهن و فولاد غدیر ایرانیان (حق تقدم) (فغدیرح)</t>
  </si>
  <si>
    <t>1406/05/16</t>
  </si>
  <si>
    <t>1406/07/18</t>
  </si>
  <si>
    <t>1405/05/25</t>
  </si>
  <si>
    <t>1406/06/20</t>
  </si>
  <si>
    <t>1406/07/02</t>
  </si>
  <si>
    <t>1405/09/22</t>
  </si>
  <si>
    <t>1406/02/26</t>
  </si>
  <si>
    <t>1406/02/22</t>
  </si>
  <si>
    <t>1405/08/24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</si>
</sst>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"/>
    <numFmt numFmtId="165" formatCode="#,##0.00;\(#,##0.00\);"/>
    <numFmt numFmtId="166" formatCode="[$-3000401]#,##0"/>
  </numFmts>
  <fonts count="25">
    <font>
      <sz val="11"/>
      <color theme="1"/>
      <name val="B Nazanin"/>
      <family val="2"/>
      <scheme val="minor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sz val="10"/>
      <color theme="1"/>
      <name val="B Nazanin"/>
      <charset val="178"/>
    </font>
    <font>
      <sz val="12"/>
      <color rgb="FF0062AC"/>
      <name val="B Nazanin"/>
      <charset val="178"/>
    </font>
    <font>
      <sz val="12"/>
      <color rgb="FF0062AC"/>
      <name val="B Nazanin"/>
      <charset val="178"/>
    </font>
    <font>
      <sz val="20"/>
      <color theme="1"/>
      <name val="B Nazanin"/>
      <charset val="178"/>
    </font>
    <font>
      <sz val="16"/>
      <color theme="1"/>
      <name val="B Nazanin"/>
      <charset val="178"/>
    </font>
    <font>
      <sz val="12"/>
      <color rgb="FF0062AC"/>
      <name val="B Nazanin"/>
      <charset val="178"/>
      <scheme val="minor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8"/>
      <color theme="1"/>
      <name val="B Nazanin"/>
      <charset val="178"/>
    </font>
    <font>
      <sz val="8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rgb="FF0062AC"/>
      <name val="B Nazanin"/>
      <charset val="178"/>
    </font>
    <font>
      <i/>
      <sz val="12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0000"/>
      <name val="B Nazanin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164" fontId="16" fillId="0" borderId="0" xfId="0" applyNumberFormat="1" applyFont="1" applyAlignment="1">
      <alignment horizontal="center" vertical="center" readingOrder="2"/>
    </xf>
    <xf numFmtId="165" fontId="16" fillId="0" borderId="0" xfId="0" applyNumberFormat="1" applyFont="1" applyAlignment="1">
      <alignment horizontal="center" vertical="center" readingOrder="2"/>
    </xf>
    <xf numFmtId="0" fontId="16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164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5" fontId="18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37" fontId="18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readingOrder="2"/>
    </xf>
    <xf numFmtId="165" fontId="20" fillId="0" borderId="0" xfId="0" applyNumberFormat="1" applyFont="1" applyAlignment="1">
      <alignment horizontal="center" vertical="center" wrapText="1" readingOrder="2"/>
    </xf>
    <xf numFmtId="165" fontId="20" fillId="0" borderId="0" xfId="0" applyNumberFormat="1" applyFont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readingOrder="2"/>
    </xf>
    <xf numFmtId="164" fontId="18" fillId="0" borderId="9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5" xfId="0" applyFont="1" applyBorder="1" applyAlignment="1">
      <alignment horizontal="center" vertical="center" readingOrder="2"/>
    </xf>
    <xf numFmtId="0" fontId="18" fillId="0" borderId="7" xfId="0" applyFont="1" applyBorder="1" applyAlignment="1">
      <alignment horizontal="center" vertical="center" readingOrder="2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readingOrder="2"/>
    </xf>
    <xf numFmtId="165" fontId="18" fillId="0" borderId="0" xfId="0" applyNumberFormat="1" applyFont="1" applyAlignment="1">
      <alignment horizontal="center" vertical="center" readingOrder="2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 readingOrder="1"/>
    </xf>
    <xf numFmtId="49" fontId="18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vertical="center" readingOrder="2"/>
    </xf>
    <xf numFmtId="0" fontId="21" fillId="0" borderId="0" xfId="0" applyFont="1" applyAlignment="1">
      <alignment horizontal="center" vertical="center" readingOrder="2"/>
    </xf>
    <xf numFmtId="165" fontId="21" fillId="0" borderId="0" xfId="0" applyNumberFormat="1" applyFont="1" applyAlignment="1">
      <alignment horizontal="center" vertical="center" readingOrder="2"/>
    </xf>
    <xf numFmtId="164" fontId="21" fillId="0" borderId="0" xfId="0" applyNumberFormat="1" applyFont="1" applyAlignment="1">
      <alignment horizontal="center" vertical="center" readingOrder="2"/>
    </xf>
    <xf numFmtId="0" fontId="23" fillId="0" borderId="0" xfId="0" applyFont="1"/>
    <xf numFmtId="0" fontId="24" fillId="0" borderId="1" xfId="0" applyFont="1" applyBorder="1" applyAlignment="1">
      <alignment horizontal="right" vertical="center" readingOrder="2"/>
    </xf>
    <xf numFmtId="0" fontId="24" fillId="0" borderId="1" xfId="0" applyFont="1" applyBorder="1" applyAlignment="1">
      <alignment horizontal="center" vertical="center" readingOrder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 readingOrder="2"/>
    </xf>
    <xf numFmtId="0" fontId="24" fillId="0" borderId="1" xfId="0" applyFont="1" applyBorder="1" applyAlignment="1">
      <alignment vertical="center" readingOrder="2"/>
    </xf>
    <xf numFmtId="0" fontId="21" fillId="0" borderId="0" xfId="0" applyFont="1" applyAlignment="1">
      <alignment horizontal="right" vertical="center" readingOrder="1"/>
    </xf>
    <xf numFmtId="0" fontId="23" fillId="0" borderId="1" xfId="0" applyFont="1" applyBorder="1" applyAlignment="1">
      <alignment vertical="center"/>
    </xf>
    <xf numFmtId="0" fontId="24" fillId="0" borderId="3" xfId="0" applyFont="1" applyBorder="1" applyAlignment="1">
      <alignment horizontal="center" vertical="center" readingOrder="2"/>
    </xf>
    <xf numFmtId="165" fontId="21" fillId="0" borderId="2" xfId="0" applyNumberFormat="1" applyFont="1" applyBorder="1" applyAlignment="1">
      <alignment horizontal="center" vertical="center" readingOrder="2"/>
    </xf>
    <xf numFmtId="0" fontId="23" fillId="0" borderId="1" xfId="0" applyFont="1" applyBorder="1"/>
    <xf numFmtId="0" fontId="24" fillId="0" borderId="0" xfId="0" applyFont="1" applyAlignment="1">
      <alignment vertical="center" readingOrder="2"/>
    </xf>
    <xf numFmtId="37" fontId="18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 readingOrder="2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7" fontId="23" fillId="0" borderId="0" xfId="0" applyNumberFormat="1" applyFont="1" applyAlignment="1">
      <alignment vertical="center"/>
    </xf>
    <xf numFmtId="0" fontId="23" fillId="2" borderId="0" xfId="0" applyFont="1" applyFill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readingOrder="1"/>
    </xf>
    <xf numFmtId="165" fontId="24" fillId="0" borderId="0" xfId="0" applyNumberFormat="1" applyFont="1" applyAlignment="1">
      <alignment horizontal="center" vertical="center" readingOrder="2"/>
    </xf>
    <xf numFmtId="0" fontId="24" fillId="0" borderId="0" xfId="0" applyFont="1" applyAlignment="1">
      <alignment horizontal="right" vertical="center" readingOrder="2"/>
    </xf>
    <xf numFmtId="165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64" fontId="23" fillId="0" borderId="9" xfId="0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3" fontId="23" fillId="0" borderId="0" xfId="0" applyNumberFormat="1" applyFont="1"/>
    <xf numFmtId="1" fontId="23" fillId="0" borderId="0" xfId="0" applyNumberFormat="1" applyFont="1" applyAlignment="1">
      <alignment horizontal="center" vertical="center"/>
    </xf>
    <xf numFmtId="37" fontId="18" fillId="0" borderId="0" xfId="0" applyNumberFormat="1" applyFont="1"/>
    <xf numFmtId="37" fontId="23" fillId="0" borderId="0" xfId="0" applyNumberFormat="1" applyFont="1"/>
    <xf numFmtId="164" fontId="23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readingOrder="2"/>
    </xf>
    <xf numFmtId="0" fontId="24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24" fillId="0" borderId="1" xfId="0" applyFont="1" applyBorder="1" applyAlignment="1">
      <alignment horizontal="center" vertical="center" readingOrder="2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vertical="center"/>
    </xf>
  </cellXfs>
  <cellStyles count="1">
    <cellStyle name="Normal" xfId="0" builtinId="0"/>
  </cellStyles>
  <dxfs count="52"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19612</xdr:colOff>
      <xdr:row>46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A7438E-53EF-424D-DD90-6E0983ECC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031463" y="0"/>
          <a:ext cx="7115737" cy="10058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1" headerRowCount="0" headerRowDxfId="51" dataDxfId="50" totalsRowDxfId="49">
  <tableColumns count="1">
    <tableColumn id="1" xr3:uid="{00000000-0010-0000-0000-000001000000}" name="بیمه کوثر (کوثر)" dataDxfId="4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" headerRowCount="0" headerRowDxfId="15" dataDxfId="14" totalsRowDxfId="13">
  <tableColumns count="1">
    <tableColumn id="1" xr3:uid="{00000000-0010-0000-0B00-000001000000}" name="مشارکت شهرداری شیراز (مشارکت شیراز)" dataDxfId="1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" headerRowCount="0" headerRowDxfId="11" dataDxfId="10" totalsRowDxfId="9">
  <tableColumns count="1">
    <tableColumn id="1" xr3:uid="{00000000-0010-0000-0C00-000001000000}" name="زامیاد (خزامیا)" dataDxfId="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" headerRowCount="0" headerRowDxfId="7" dataDxfId="6" totalsRowDxfId="5">
  <tableColumns count="1">
    <tableColumn id="1" xr3:uid="{00000000-0010-0000-0D00-000001000000}" name="پاسارگاد - کوتاه مدت - 290.8100.15703888.1 " dataDxfId="4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" headerRowCount="0" headerRowDxfId="3" dataDxfId="2" totalsRowDxfId="1">
  <tableColumns count="1">
    <tableColumn id="1" xr3:uid="{00000000-0010-0000-0E00-000001000000}" name="سایر درآمدها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" headerRowCount="0" headerRowDxfId="47" dataDxfId="46" totalsRowDxfId="45">
  <tableColumns count="1">
    <tableColumn id="1" xr3:uid="{00000000-0010-0000-0100-000001000000}" name="اختیارف ت وبملت-5625-03/02/01 (هملت302)" dataDxfId="4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" headerRowCount="0" headerRowDxfId="43" dataDxfId="42" totalsRowDxfId="41">
  <tableColumns count="1">
    <tableColumn id="1" xr3:uid="{00000000-0010-0000-0200-000001000000}" name="صکوک مرابحه فولاد065-بدون ضامن (صفولا065)" dataDxfId="4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" headerRowCount="0" headerRowDxfId="39" dataDxfId="38" totalsRowDxfId="37">
  <tableColumns count="1">
    <tableColumn id="1" xr3:uid="{00000000-0010-0000-0300-000001000000}" name="صکوک مرابحه فولاژ612-بدون ضامن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" headerRowCount="0" headerRowDxfId="35" dataDxfId="34" totalsRowDxfId="33">
  <tableColumns count="1">
    <tableColumn id="1" xr3:uid="{00000000-0010-0000-0600-000001000000}" name="درآمد حاصل از سرمایه­گذاری در سهام و حق تقدم سهام و صندوق‌های سرمایه‌گذاری" dataDxfId="3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" headerRowCount="0" headerRowDxfId="31" dataDxfId="30" totalsRowDxfId="29">
  <tableColumns count="1">
    <tableColumn id="1" xr3:uid="{00000000-0010-0000-0700-000001000000}" name="تامین سرمایه دماوند (تماوند)" dataDxfId="2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" headerRowCount="0" headerRowDxfId="27" dataDxfId="26" totalsRowDxfId="25">
  <tableColumns count="1">
    <tableColumn id="1" xr3:uid="{00000000-0010-0000-0800-000001000000}" name="مرابحه سمگا-دماوند060907 (سمگا061)" dataDxfId="2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" headerRowCount="0" headerRowDxfId="23" dataDxfId="22" totalsRowDxfId="21">
  <tableColumns count="1">
    <tableColumn id="1" xr3:uid="{00000000-0010-0000-0900-000001000000}" name="ایران خودرو (خودرو)" dataDxfId="2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" headerRowCount="0" headerRowDxfId="19" dataDxfId="18" totalsRowDxfId="17">
  <tableColumns count="1">
    <tableColumn id="1" xr3:uid="{00000000-0010-0000-0A00-000001000000}" name="سایپا (خساپا)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9"/>
  <sheetViews>
    <sheetView rightToLeft="1" view="pageBreakPreview" topLeftCell="A4" zoomScaleNormal="100" zoomScaleSheetLayoutView="100" workbookViewId="0">
      <selection activeCell="C48" sqref="C48"/>
    </sheetView>
  </sheetViews>
  <sheetFormatPr defaultColWidth="9" defaultRowHeight="18"/>
  <cols>
    <col min="1" max="1" width="9" style="2" customWidth="1"/>
    <col min="2" max="10" width="9" style="2"/>
    <col min="11" max="11" width="3.125" style="2" customWidth="1"/>
    <col min="12" max="16384" width="9" style="2"/>
  </cols>
  <sheetData>
    <row r="3" spans="1:16" ht="27.75">
      <c r="D3" s="27"/>
    </row>
    <row r="6" spans="1:16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5" customHeight="1">
      <c r="A8" s="4"/>
      <c r="B8" s="4"/>
      <c r="C8" s="4"/>
      <c r="D8" s="4"/>
      <c r="E8" s="4"/>
      <c r="F8" s="4"/>
      <c r="G8" s="4"/>
      <c r="H8" s="4"/>
      <c r="I8" s="4"/>
      <c r="J8" s="3"/>
      <c r="K8" s="3"/>
      <c r="L8" s="3"/>
      <c r="M8" s="3"/>
      <c r="N8" s="3"/>
      <c r="O8" s="3"/>
      <c r="P8" s="3"/>
    </row>
    <row r="9" spans="1:16" ht="15" customHeight="1">
      <c r="A9" s="4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3"/>
      <c r="O9" s="3"/>
      <c r="P9" s="3"/>
    </row>
    <row r="10" spans="1:16" ht="15" customHeight="1">
      <c r="A10" s="4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3"/>
      <c r="O10" s="3"/>
      <c r="P10" s="3"/>
    </row>
    <row r="11" spans="1:16" ht="15" customHeight="1">
      <c r="A11" s="4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3"/>
      <c r="O11" s="3"/>
      <c r="P11" s="3"/>
    </row>
    <row r="12" spans="1:16" ht="15" customHeight="1">
      <c r="A12" s="4"/>
      <c r="B12" s="4"/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</row>
    <row r="13" spans="1:16" ht="15" customHeight="1">
      <c r="A13" s="4"/>
      <c r="B13" s="4"/>
      <c r="C13" s="4"/>
      <c r="D13" s="4"/>
      <c r="E13" s="4"/>
      <c r="F13" s="4"/>
      <c r="G13" s="4"/>
      <c r="H13" s="4"/>
      <c r="I13" s="4"/>
      <c r="J13" s="3"/>
      <c r="K13" s="3"/>
      <c r="L13" s="3"/>
      <c r="M13" s="3"/>
      <c r="N13" s="3"/>
      <c r="O13" s="3"/>
      <c r="P13" s="3"/>
    </row>
    <row r="14" spans="1:16" ht="15" customHeight="1">
      <c r="A14" s="4"/>
      <c r="B14" s="4"/>
      <c r="C14" s="4"/>
      <c r="D14" s="4"/>
      <c r="E14" s="4"/>
      <c r="F14" s="4"/>
      <c r="G14" s="4"/>
      <c r="H14" s="4"/>
      <c r="I14" s="4"/>
      <c r="J14" s="3"/>
      <c r="K14" s="3"/>
      <c r="L14" s="3"/>
      <c r="M14" s="3"/>
      <c r="N14" s="3"/>
      <c r="O14" s="3"/>
      <c r="P14" s="3"/>
    </row>
    <row r="15" spans="1:16" ht="15" customHeight="1">
      <c r="A15" s="2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15" customHeight="1">
      <c r="A17" s="25"/>
      <c r="B17" s="4"/>
      <c r="C17" s="4"/>
      <c r="D17" s="4"/>
      <c r="E17" s="4"/>
      <c r="F17" s="4"/>
      <c r="G17" s="4"/>
      <c r="H17" s="4"/>
      <c r="I17" s="4"/>
    </row>
    <row r="18" spans="1:9" ht="15" customHeight="1">
      <c r="A18" s="4"/>
      <c r="B18" s="4"/>
      <c r="C18" s="4"/>
      <c r="D18" s="4"/>
      <c r="E18" s="4"/>
      <c r="F18" s="4"/>
      <c r="G18" s="4"/>
      <c r="H18" s="4"/>
      <c r="I18" s="4"/>
    </row>
    <row r="19" spans="1:9" ht="15" customHeight="1">
      <c r="A19" s="4"/>
      <c r="B19" s="4"/>
      <c r="C19" s="4"/>
      <c r="D19" s="4"/>
      <c r="E19" s="4"/>
      <c r="F19" s="4"/>
      <c r="G19" s="4"/>
      <c r="H19" s="4"/>
      <c r="I19" s="4"/>
    </row>
    <row r="20" spans="1:9" ht="15" customHeight="1">
      <c r="A20" s="25"/>
      <c r="B20" s="4"/>
      <c r="C20" s="4"/>
      <c r="D20" s="4"/>
      <c r="E20" s="4"/>
      <c r="F20" s="4"/>
      <c r="G20" s="4"/>
      <c r="H20" s="4"/>
      <c r="I20" s="4"/>
    </row>
    <row r="21" spans="1:9" ht="15" customHeight="1">
      <c r="A21" s="4"/>
      <c r="B21" s="4"/>
      <c r="C21" s="4"/>
      <c r="D21" s="4"/>
      <c r="E21" s="4"/>
      <c r="F21" s="4"/>
      <c r="G21" s="4"/>
      <c r="H21" s="4"/>
      <c r="I21" s="4"/>
    </row>
    <row r="22" spans="1:9" ht="15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9" ht="15" customHeight="1">
      <c r="A23" s="4"/>
      <c r="B23" s="4"/>
      <c r="C23" s="4"/>
      <c r="D23" s="4"/>
      <c r="E23" s="4"/>
      <c r="F23" s="4"/>
      <c r="G23" s="4"/>
      <c r="H23" s="4"/>
      <c r="I23" s="4"/>
    </row>
    <row r="24" spans="1:9" ht="15" customHeight="1">
      <c r="A24" s="4"/>
      <c r="B24" s="4"/>
      <c r="C24" s="4"/>
      <c r="D24" s="4"/>
      <c r="E24" s="4"/>
      <c r="F24" s="4"/>
      <c r="G24" s="4"/>
      <c r="H24" s="4"/>
      <c r="I24" s="4"/>
    </row>
    <row r="37" spans="6:8" ht="18" customHeight="1">
      <c r="F37" s="24"/>
      <c r="G37" s="23"/>
      <c r="H37" s="23"/>
    </row>
    <row r="38" spans="6:8">
      <c r="F38" s="23"/>
      <c r="G38" s="23"/>
      <c r="H38" s="23"/>
    </row>
    <row r="39" spans="6:8">
      <c r="F39" s="23"/>
      <c r="G39" s="23"/>
      <c r="H39" s="23"/>
    </row>
  </sheetData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602"/>
  <sheetViews>
    <sheetView rightToLeft="1" view="pageBreakPreview" topLeftCell="A577" zoomScale="90" zoomScaleNormal="90" zoomScaleSheetLayoutView="90" workbookViewId="0">
      <selection activeCell="I590" sqref="C590:I606"/>
    </sheetView>
  </sheetViews>
  <sheetFormatPr defaultColWidth="9" defaultRowHeight="18.75"/>
  <cols>
    <col min="1" max="1" width="39.125" style="45" customWidth="1"/>
    <col min="2" max="2" width="15" style="45" customWidth="1"/>
    <col min="3" max="3" width="18.75" style="45" customWidth="1"/>
    <col min="4" max="4" width="19.125" style="45" customWidth="1"/>
    <col min="5" max="5" width="20.875" style="45" customWidth="1"/>
    <col min="6" max="6" width="16.5" style="45" customWidth="1"/>
    <col min="7" max="8" width="19.75" style="45" customWidth="1"/>
    <col min="9" max="9" width="20.875" style="45" customWidth="1"/>
    <col min="10" max="10" width="19.375" style="44" customWidth="1"/>
    <col min="11" max="16384" width="9" style="44"/>
  </cols>
  <sheetData>
    <row r="1" spans="1:1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11" ht="21">
      <c r="A2" s="106" t="s">
        <v>198</v>
      </c>
      <c r="B2" s="106"/>
      <c r="C2" s="106"/>
      <c r="D2" s="106"/>
      <c r="E2" s="106"/>
      <c r="F2" s="106"/>
      <c r="G2" s="106"/>
      <c r="H2" s="106"/>
      <c r="I2" s="106"/>
    </row>
    <row r="3" spans="1:11" ht="21">
      <c r="A3" s="106" t="s">
        <v>199</v>
      </c>
      <c r="B3" s="106"/>
      <c r="C3" s="106"/>
      <c r="D3" s="106"/>
      <c r="E3" s="106"/>
      <c r="F3" s="106"/>
      <c r="G3" s="106"/>
      <c r="H3" s="106"/>
      <c r="I3" s="106"/>
    </row>
    <row r="4" spans="1:11">
      <c r="A4" s="110" t="s">
        <v>267</v>
      </c>
      <c r="B4" s="110"/>
      <c r="C4" s="110"/>
      <c r="D4" s="110"/>
      <c r="E4" s="110"/>
      <c r="F4" s="110"/>
      <c r="G4" s="110"/>
      <c r="H4" s="110"/>
      <c r="I4" s="110"/>
    </row>
    <row r="5" spans="1:11" ht="16.5" customHeight="1" thickBot="1">
      <c r="B5" s="124" t="s">
        <v>215</v>
      </c>
      <c r="C5" s="124"/>
      <c r="D5" s="124"/>
      <c r="E5" s="124"/>
      <c r="F5" s="124" t="s">
        <v>216</v>
      </c>
      <c r="G5" s="124"/>
      <c r="H5" s="124"/>
      <c r="I5" s="124"/>
    </row>
    <row r="6" spans="1:11" ht="19.5" thickBot="1">
      <c r="A6" s="36" t="s">
        <v>201</v>
      </c>
      <c r="B6" s="35" t="s">
        <v>10</v>
      </c>
      <c r="C6" s="35" t="s">
        <v>268</v>
      </c>
      <c r="D6" s="35" t="s">
        <v>269</v>
      </c>
      <c r="E6" s="35" t="s">
        <v>270</v>
      </c>
      <c r="F6" s="35" t="s">
        <v>10</v>
      </c>
      <c r="G6" s="35" t="s">
        <v>12</v>
      </c>
      <c r="H6" s="35" t="s">
        <v>269</v>
      </c>
      <c r="I6" s="35" t="s">
        <v>270</v>
      </c>
    </row>
    <row r="7" spans="1:11" ht="23.1" customHeight="1">
      <c r="A7" s="59" t="s">
        <v>43</v>
      </c>
      <c r="B7" s="41">
        <v>12136000</v>
      </c>
      <c r="C7" s="41">
        <v>28842190650</v>
      </c>
      <c r="D7" s="41">
        <v>-28842190650</v>
      </c>
      <c r="E7" s="41">
        <f>C7+D7</f>
        <v>0</v>
      </c>
      <c r="F7" s="41">
        <v>258573000</v>
      </c>
      <c r="G7" s="41">
        <v>707566797900</v>
      </c>
      <c r="H7" s="41">
        <v>-648563826069</v>
      </c>
      <c r="I7" s="41">
        <f>G7+H7</f>
        <v>59002971831</v>
      </c>
      <c r="J7" s="99"/>
      <c r="K7" s="99"/>
    </row>
    <row r="8" spans="1:11" ht="23.1" customHeight="1">
      <c r="A8" s="36" t="s">
        <v>33</v>
      </c>
      <c r="B8" s="41">
        <v>50357000</v>
      </c>
      <c r="C8" s="41">
        <v>51091641900</v>
      </c>
      <c r="D8" s="41">
        <v>-51091641900</v>
      </c>
      <c r="E8" s="41">
        <f t="shared" ref="E8:E71" si="0">C8+D8</f>
        <v>0</v>
      </c>
      <c r="F8" s="41">
        <v>752575000</v>
      </c>
      <c r="G8" s="41">
        <v>820642450020</v>
      </c>
      <c r="H8" s="41">
        <v>-769257365137</v>
      </c>
      <c r="I8" s="41">
        <f t="shared" ref="I8:I71" si="1">G8+H8</f>
        <v>51385084883</v>
      </c>
      <c r="J8" s="99"/>
      <c r="K8" s="99"/>
    </row>
    <row r="9" spans="1:11" ht="23.1" customHeight="1">
      <c r="A9" s="36" t="s">
        <v>271</v>
      </c>
      <c r="B9" s="41">
        <v>0</v>
      </c>
      <c r="C9" s="41">
        <v>0</v>
      </c>
      <c r="D9" s="41">
        <v>0</v>
      </c>
      <c r="E9" s="41">
        <f t="shared" si="0"/>
        <v>0</v>
      </c>
      <c r="F9" s="41">
        <v>23381020</v>
      </c>
      <c r="G9" s="41">
        <v>18796525126</v>
      </c>
      <c r="H9" s="41">
        <v>-21102524340</v>
      </c>
      <c r="I9" s="41">
        <f t="shared" si="1"/>
        <v>-2305999214</v>
      </c>
      <c r="J9" s="99"/>
      <c r="K9" s="99"/>
    </row>
    <row r="10" spans="1:11" ht="23.1" customHeight="1">
      <c r="A10" s="36" t="s">
        <v>272</v>
      </c>
      <c r="B10" s="41">
        <v>0</v>
      </c>
      <c r="C10" s="41">
        <v>0</v>
      </c>
      <c r="D10" s="41">
        <v>0</v>
      </c>
      <c r="E10" s="41">
        <f t="shared" si="0"/>
        <v>0</v>
      </c>
      <c r="F10" s="41">
        <v>885000</v>
      </c>
      <c r="G10" s="41">
        <v>7443270380</v>
      </c>
      <c r="H10" s="41">
        <v>-4380298680</v>
      </c>
      <c r="I10" s="41">
        <f t="shared" si="1"/>
        <v>3062971700</v>
      </c>
      <c r="J10" s="99"/>
      <c r="K10" s="99"/>
    </row>
    <row r="11" spans="1:11" ht="23.1" customHeight="1">
      <c r="A11" s="36" t="s">
        <v>39</v>
      </c>
      <c r="B11" s="41">
        <v>5647204</v>
      </c>
      <c r="C11" s="41">
        <v>30337526884</v>
      </c>
      <c r="D11" s="41">
        <v>-27115825660</v>
      </c>
      <c r="E11" s="41">
        <f t="shared" si="0"/>
        <v>3221701224</v>
      </c>
      <c r="F11" s="41">
        <v>6951764</v>
      </c>
      <c r="G11" s="41">
        <v>36435082777</v>
      </c>
      <c r="H11" s="41">
        <v>-33284544321</v>
      </c>
      <c r="I11" s="41">
        <f t="shared" si="1"/>
        <v>3150538456</v>
      </c>
      <c r="J11" s="99"/>
      <c r="K11" s="99"/>
    </row>
    <row r="12" spans="1:11" ht="23.1" customHeight="1">
      <c r="A12" s="36" t="s">
        <v>40</v>
      </c>
      <c r="B12" s="41">
        <v>0</v>
      </c>
      <c r="C12" s="41">
        <v>0</v>
      </c>
      <c r="D12" s="41">
        <v>0</v>
      </c>
      <c r="E12" s="41">
        <f t="shared" si="0"/>
        <v>0</v>
      </c>
      <c r="F12" s="41">
        <v>22104000</v>
      </c>
      <c r="G12" s="41">
        <v>71973230393</v>
      </c>
      <c r="H12" s="41">
        <v>-71512118384</v>
      </c>
      <c r="I12" s="41">
        <f t="shared" si="1"/>
        <v>461112009</v>
      </c>
      <c r="J12" s="99"/>
      <c r="K12" s="99"/>
    </row>
    <row r="13" spans="1:11" ht="23.1" customHeight="1">
      <c r="A13" s="36" t="s">
        <v>35</v>
      </c>
      <c r="B13" s="41">
        <v>0</v>
      </c>
      <c r="C13" s="41">
        <v>0</v>
      </c>
      <c r="D13" s="41">
        <v>0</v>
      </c>
      <c r="E13" s="41">
        <f t="shared" si="0"/>
        <v>0</v>
      </c>
      <c r="F13" s="41">
        <v>200000</v>
      </c>
      <c r="G13" s="41">
        <v>1526860823</v>
      </c>
      <c r="H13" s="41">
        <v>-1403301037</v>
      </c>
      <c r="I13" s="41">
        <f t="shared" si="1"/>
        <v>123559786</v>
      </c>
      <c r="J13" s="99"/>
      <c r="K13" s="99"/>
    </row>
    <row r="14" spans="1:11" ht="23.1" customHeight="1">
      <c r="A14" s="36" t="s">
        <v>38</v>
      </c>
      <c r="B14" s="41">
        <v>0</v>
      </c>
      <c r="C14" s="41">
        <v>0</v>
      </c>
      <c r="D14" s="41">
        <v>0</v>
      </c>
      <c r="E14" s="41">
        <f t="shared" si="0"/>
        <v>0</v>
      </c>
      <c r="F14" s="41">
        <v>1244000</v>
      </c>
      <c r="G14" s="41">
        <v>2316575905</v>
      </c>
      <c r="H14" s="41">
        <v>-2534410597</v>
      </c>
      <c r="I14" s="41">
        <f t="shared" si="1"/>
        <v>-217834692</v>
      </c>
      <c r="J14" s="99"/>
      <c r="K14" s="99"/>
    </row>
    <row r="15" spans="1:11" ht="23.1" customHeight="1">
      <c r="A15" s="36" t="s">
        <v>36</v>
      </c>
      <c r="B15" s="41">
        <v>0</v>
      </c>
      <c r="C15" s="41">
        <v>0</v>
      </c>
      <c r="D15" s="41">
        <v>0</v>
      </c>
      <c r="E15" s="41">
        <f t="shared" si="0"/>
        <v>0</v>
      </c>
      <c r="F15" s="41">
        <v>3984000</v>
      </c>
      <c r="G15" s="41">
        <v>20028584884</v>
      </c>
      <c r="H15" s="41">
        <v>-18656875131</v>
      </c>
      <c r="I15" s="41">
        <f t="shared" si="1"/>
        <v>1371709753</v>
      </c>
      <c r="J15" s="99"/>
      <c r="K15" s="99"/>
    </row>
    <row r="16" spans="1:11" ht="23.1" customHeight="1">
      <c r="A16" s="36" t="s">
        <v>42</v>
      </c>
      <c r="B16" s="41">
        <v>10870000</v>
      </c>
      <c r="C16" s="41">
        <v>21620430000</v>
      </c>
      <c r="D16" s="41">
        <v>-21620430000</v>
      </c>
      <c r="E16" s="41">
        <f t="shared" si="0"/>
        <v>0</v>
      </c>
      <c r="F16" s="41">
        <v>129070751</v>
      </c>
      <c r="G16" s="41">
        <v>299302551763</v>
      </c>
      <c r="H16" s="41">
        <v>-280992819962</v>
      </c>
      <c r="I16" s="41">
        <f t="shared" si="1"/>
        <v>18309731801</v>
      </c>
      <c r="J16" s="99"/>
      <c r="K16" s="99"/>
    </row>
    <row r="17" spans="1:11" ht="23.1" customHeight="1">
      <c r="A17" s="36" t="s">
        <v>32</v>
      </c>
      <c r="B17" s="41">
        <v>0</v>
      </c>
      <c r="C17" s="41">
        <v>0</v>
      </c>
      <c r="D17" s="41">
        <v>0</v>
      </c>
      <c r="E17" s="41">
        <f t="shared" si="0"/>
        <v>0</v>
      </c>
      <c r="F17" s="41">
        <v>18421048</v>
      </c>
      <c r="G17" s="41">
        <v>113557821349</v>
      </c>
      <c r="H17" s="41">
        <v>-101901123320</v>
      </c>
      <c r="I17" s="41">
        <f t="shared" si="1"/>
        <v>11656698029</v>
      </c>
      <c r="J17" s="99"/>
      <c r="K17" s="99"/>
    </row>
    <row r="18" spans="1:11" ht="23.1" customHeight="1">
      <c r="A18" s="36" t="s">
        <v>273</v>
      </c>
      <c r="B18" s="41">
        <v>0</v>
      </c>
      <c r="C18" s="41">
        <v>0</v>
      </c>
      <c r="D18" s="41">
        <v>0</v>
      </c>
      <c r="E18" s="41">
        <f t="shared" si="0"/>
        <v>0</v>
      </c>
      <c r="F18" s="41">
        <v>5400000</v>
      </c>
      <c r="G18" s="41">
        <v>8734172547</v>
      </c>
      <c r="H18" s="41">
        <v>-8222823694</v>
      </c>
      <c r="I18" s="41">
        <f t="shared" si="1"/>
        <v>511348853</v>
      </c>
      <c r="J18" s="99"/>
      <c r="K18" s="99"/>
    </row>
    <row r="19" spans="1:11" ht="23.1" customHeight="1">
      <c r="A19" s="36" t="s">
        <v>31</v>
      </c>
      <c r="B19" s="41">
        <v>80000</v>
      </c>
      <c r="C19" s="41">
        <v>103428000</v>
      </c>
      <c r="D19" s="41">
        <v>-103428000</v>
      </c>
      <c r="E19" s="41">
        <f t="shared" si="0"/>
        <v>0</v>
      </c>
      <c r="F19" s="41">
        <v>165661000</v>
      </c>
      <c r="G19" s="41">
        <v>271094411814</v>
      </c>
      <c r="H19" s="41">
        <v>-237710809515</v>
      </c>
      <c r="I19" s="41">
        <f t="shared" si="1"/>
        <v>33383602299</v>
      </c>
      <c r="J19" s="99"/>
      <c r="K19" s="99"/>
    </row>
    <row r="20" spans="1:11" ht="23.1" customHeight="1">
      <c r="A20" s="36" t="s">
        <v>230</v>
      </c>
      <c r="B20" s="41">
        <v>0</v>
      </c>
      <c r="C20" s="41">
        <v>0</v>
      </c>
      <c r="D20" s="41">
        <v>0</v>
      </c>
      <c r="E20" s="41">
        <f t="shared" si="0"/>
        <v>0</v>
      </c>
      <c r="F20" s="41">
        <v>36579</v>
      </c>
      <c r="G20" s="41">
        <v>155491921</v>
      </c>
      <c r="H20" s="41">
        <v>-216413597</v>
      </c>
      <c r="I20" s="41">
        <f t="shared" si="1"/>
        <v>-60921676</v>
      </c>
      <c r="J20" s="99"/>
      <c r="K20" s="99"/>
    </row>
    <row r="21" spans="1:11" ht="23.1" customHeight="1">
      <c r="A21" s="36" t="s">
        <v>274</v>
      </c>
      <c r="B21" s="41">
        <v>0</v>
      </c>
      <c r="C21" s="41">
        <v>0</v>
      </c>
      <c r="D21" s="41">
        <v>0</v>
      </c>
      <c r="E21" s="41">
        <f t="shared" si="0"/>
        <v>0</v>
      </c>
      <c r="F21" s="41">
        <v>901</v>
      </c>
      <c r="G21" s="41">
        <v>2046540</v>
      </c>
      <c r="H21" s="41">
        <v>-1397842</v>
      </c>
      <c r="I21" s="41">
        <f t="shared" si="1"/>
        <v>648698</v>
      </c>
      <c r="J21" s="99"/>
      <c r="K21" s="99"/>
    </row>
    <row r="22" spans="1:11" ht="23.1" customHeight="1">
      <c r="A22" s="36" t="s">
        <v>23</v>
      </c>
      <c r="B22" s="41">
        <v>446000</v>
      </c>
      <c r="C22" s="41">
        <v>887094000</v>
      </c>
      <c r="D22" s="41">
        <v>-887094000</v>
      </c>
      <c r="E22" s="41">
        <f t="shared" si="0"/>
        <v>0</v>
      </c>
      <c r="F22" s="41">
        <v>375395000</v>
      </c>
      <c r="G22" s="41">
        <v>916116439200</v>
      </c>
      <c r="H22" s="41">
        <v>-855826676743</v>
      </c>
      <c r="I22" s="41">
        <f t="shared" si="1"/>
        <v>60289762457</v>
      </c>
      <c r="J22" s="99"/>
      <c r="K22" s="99"/>
    </row>
    <row r="23" spans="1:11" ht="23.1" customHeight="1">
      <c r="A23" s="36" t="s">
        <v>275</v>
      </c>
      <c r="B23" s="41">
        <v>0</v>
      </c>
      <c r="C23" s="41">
        <v>0</v>
      </c>
      <c r="D23" s="41">
        <v>0</v>
      </c>
      <c r="E23" s="41">
        <f t="shared" si="0"/>
        <v>0</v>
      </c>
      <c r="F23" s="41">
        <v>990000</v>
      </c>
      <c r="G23" s="41">
        <v>5116932166</v>
      </c>
      <c r="H23" s="41">
        <v>-5383078966</v>
      </c>
      <c r="I23" s="41">
        <f t="shared" si="1"/>
        <v>-266146800</v>
      </c>
      <c r="J23" s="99"/>
      <c r="K23" s="99"/>
    </row>
    <row r="24" spans="1:11" ht="23.1" customHeight="1">
      <c r="A24" s="36" t="s">
        <v>276</v>
      </c>
      <c r="B24" s="41">
        <v>0</v>
      </c>
      <c r="C24" s="41">
        <v>0</v>
      </c>
      <c r="D24" s="41">
        <v>0</v>
      </c>
      <c r="E24" s="41">
        <f t="shared" si="0"/>
        <v>0</v>
      </c>
      <c r="F24" s="41">
        <v>3132000</v>
      </c>
      <c r="G24" s="41">
        <v>5755916718</v>
      </c>
      <c r="H24" s="41">
        <v>-5786554324</v>
      </c>
      <c r="I24" s="41">
        <f t="shared" si="1"/>
        <v>-30637606</v>
      </c>
      <c r="J24" s="99"/>
      <c r="K24" s="99"/>
    </row>
    <row r="25" spans="1:11" ht="23.1" customHeight="1">
      <c r="A25" s="36" t="s">
        <v>277</v>
      </c>
      <c r="B25" s="41">
        <v>0</v>
      </c>
      <c r="C25" s="41">
        <v>0</v>
      </c>
      <c r="D25" s="41">
        <v>0</v>
      </c>
      <c r="E25" s="41">
        <f t="shared" si="0"/>
        <v>0</v>
      </c>
      <c r="F25" s="41">
        <v>240000</v>
      </c>
      <c r="G25" s="41">
        <v>21903665588</v>
      </c>
      <c r="H25" s="41">
        <v>-15448414408</v>
      </c>
      <c r="I25" s="41">
        <f t="shared" si="1"/>
        <v>6455251180</v>
      </c>
      <c r="J25" s="99"/>
      <c r="K25" s="99"/>
    </row>
    <row r="26" spans="1:11" ht="23.1" customHeight="1">
      <c r="A26" s="36" t="s">
        <v>37</v>
      </c>
      <c r="B26" s="41">
        <v>0</v>
      </c>
      <c r="C26" s="41">
        <v>0</v>
      </c>
      <c r="D26" s="41">
        <v>0</v>
      </c>
      <c r="E26" s="41">
        <f t="shared" si="0"/>
        <v>0</v>
      </c>
      <c r="F26" s="41">
        <v>82733469</v>
      </c>
      <c r="G26" s="41">
        <v>188091254153</v>
      </c>
      <c r="H26" s="41">
        <v>-162592447189</v>
      </c>
      <c r="I26" s="41">
        <f t="shared" si="1"/>
        <v>25498806964</v>
      </c>
      <c r="J26" s="99"/>
      <c r="K26" s="99"/>
    </row>
    <row r="27" spans="1:11" ht="23.1" customHeight="1">
      <c r="A27" s="36" t="s">
        <v>28</v>
      </c>
      <c r="B27" s="41">
        <v>5630000</v>
      </c>
      <c r="C27" s="41">
        <v>20634470227</v>
      </c>
      <c r="D27" s="41">
        <v>-22459101253</v>
      </c>
      <c r="E27" s="41">
        <f t="shared" si="0"/>
        <v>-1824631026</v>
      </c>
      <c r="F27" s="41">
        <v>19014853</v>
      </c>
      <c r="G27" s="41">
        <v>75912332827</v>
      </c>
      <c r="H27" s="41">
        <v>-85545857344</v>
      </c>
      <c r="I27" s="41">
        <f t="shared" si="1"/>
        <v>-9633524517</v>
      </c>
      <c r="J27" s="99"/>
      <c r="K27" s="99"/>
    </row>
    <row r="28" spans="1:11" ht="23.1" customHeight="1">
      <c r="A28" s="36" t="s">
        <v>239</v>
      </c>
      <c r="B28" s="41">
        <v>0</v>
      </c>
      <c r="C28" s="41">
        <v>0</v>
      </c>
      <c r="D28" s="41">
        <v>0</v>
      </c>
      <c r="E28" s="41">
        <f t="shared" si="0"/>
        <v>0</v>
      </c>
      <c r="F28" s="41">
        <v>1588363</v>
      </c>
      <c r="G28" s="41">
        <v>4028466636</v>
      </c>
      <c r="H28" s="41">
        <v>-4927845745</v>
      </c>
      <c r="I28" s="41">
        <f t="shared" si="1"/>
        <v>-899379109</v>
      </c>
      <c r="J28" s="99"/>
      <c r="K28" s="99"/>
    </row>
    <row r="29" spans="1:11" ht="23.1" customHeight="1">
      <c r="A29" s="36" t="s">
        <v>234</v>
      </c>
      <c r="B29" s="41">
        <v>0</v>
      </c>
      <c r="C29" s="41">
        <v>0</v>
      </c>
      <c r="D29" s="41">
        <v>0</v>
      </c>
      <c r="E29" s="41">
        <f t="shared" si="0"/>
        <v>0</v>
      </c>
      <c r="F29" s="41">
        <v>14276</v>
      </c>
      <c r="G29" s="41">
        <v>46759572</v>
      </c>
      <c r="H29" s="41">
        <v>-46832226</v>
      </c>
      <c r="I29" s="41">
        <f t="shared" si="1"/>
        <v>-72654</v>
      </c>
      <c r="J29" s="99"/>
      <c r="K29" s="99"/>
    </row>
    <row r="30" spans="1:11" ht="23.1" customHeight="1">
      <c r="A30" s="36" t="s">
        <v>226</v>
      </c>
      <c r="B30" s="41">
        <v>0</v>
      </c>
      <c r="C30" s="41">
        <v>0</v>
      </c>
      <c r="D30" s="41">
        <v>0</v>
      </c>
      <c r="E30" s="41">
        <f t="shared" si="0"/>
        <v>0</v>
      </c>
      <c r="F30" s="41">
        <v>128664</v>
      </c>
      <c r="G30" s="41">
        <v>3171126645</v>
      </c>
      <c r="H30" s="41">
        <v>-2585353203</v>
      </c>
      <c r="I30" s="41">
        <f t="shared" si="1"/>
        <v>585773442</v>
      </c>
      <c r="J30" s="99"/>
      <c r="K30" s="99"/>
    </row>
    <row r="31" spans="1:11" ht="23.1" customHeight="1">
      <c r="A31" s="36" t="s">
        <v>29</v>
      </c>
      <c r="B31" s="41">
        <v>0</v>
      </c>
      <c r="C31" s="41">
        <v>0</v>
      </c>
      <c r="D31" s="41">
        <v>0</v>
      </c>
      <c r="E31" s="41">
        <f t="shared" si="0"/>
        <v>0</v>
      </c>
      <c r="F31" s="41">
        <v>4849000</v>
      </c>
      <c r="G31" s="41">
        <v>4300257987</v>
      </c>
      <c r="H31" s="41">
        <v>-4300257987</v>
      </c>
      <c r="I31" s="41">
        <f t="shared" si="1"/>
        <v>0</v>
      </c>
      <c r="J31" s="99"/>
      <c r="K31" s="99"/>
    </row>
    <row r="32" spans="1:11" ht="23.1" customHeight="1">
      <c r="A32" s="36" t="s">
        <v>278</v>
      </c>
      <c r="B32" s="41">
        <v>0</v>
      </c>
      <c r="C32" s="41">
        <v>0</v>
      </c>
      <c r="D32" s="41">
        <v>0</v>
      </c>
      <c r="E32" s="41">
        <f t="shared" si="0"/>
        <v>0</v>
      </c>
      <c r="F32" s="41">
        <v>3633000</v>
      </c>
      <c r="G32" s="41">
        <v>2750552281</v>
      </c>
      <c r="H32" s="41">
        <v>-3877303479</v>
      </c>
      <c r="I32" s="41">
        <f t="shared" si="1"/>
        <v>-1126751198</v>
      </c>
      <c r="J32" s="99"/>
      <c r="K32" s="99"/>
    </row>
    <row r="33" spans="1:11" ht="23.1" customHeight="1">
      <c r="A33" s="36" t="s">
        <v>279</v>
      </c>
      <c r="B33" s="41">
        <v>0</v>
      </c>
      <c r="C33" s="41">
        <v>0</v>
      </c>
      <c r="D33" s="41">
        <v>0</v>
      </c>
      <c r="E33" s="41">
        <f t="shared" si="0"/>
        <v>0</v>
      </c>
      <c r="F33" s="41">
        <v>31169123</v>
      </c>
      <c r="G33" s="41">
        <v>74910712101</v>
      </c>
      <c r="H33" s="41">
        <v>-75603777423</v>
      </c>
      <c r="I33" s="41">
        <f t="shared" si="1"/>
        <v>-693065322</v>
      </c>
      <c r="J33" s="99"/>
      <c r="K33" s="99"/>
    </row>
    <row r="34" spans="1:11" ht="23.1" customHeight="1">
      <c r="A34" s="36" t="s">
        <v>235</v>
      </c>
      <c r="B34" s="41">
        <v>0</v>
      </c>
      <c r="C34" s="41">
        <v>0</v>
      </c>
      <c r="D34" s="41">
        <v>0</v>
      </c>
      <c r="E34" s="41">
        <f t="shared" si="0"/>
        <v>0</v>
      </c>
      <c r="F34" s="41">
        <v>20505000</v>
      </c>
      <c r="G34" s="41">
        <v>338778489649</v>
      </c>
      <c r="H34" s="41">
        <v>-308178462556</v>
      </c>
      <c r="I34" s="41">
        <f t="shared" si="1"/>
        <v>30600027093</v>
      </c>
      <c r="J34" s="99"/>
      <c r="K34" s="99"/>
    </row>
    <row r="35" spans="1:11" ht="23.1" customHeight="1">
      <c r="A35" s="36" t="s">
        <v>30</v>
      </c>
      <c r="B35" s="41">
        <v>64</v>
      </c>
      <c r="C35" s="41">
        <v>7564325</v>
      </c>
      <c r="D35" s="41">
        <v>-8400466</v>
      </c>
      <c r="E35" s="41">
        <f t="shared" si="0"/>
        <v>-836141</v>
      </c>
      <c r="F35" s="41">
        <v>478</v>
      </c>
      <c r="G35" s="41">
        <v>52339528</v>
      </c>
      <c r="H35" s="41">
        <v>-62740982</v>
      </c>
      <c r="I35" s="41">
        <f t="shared" si="1"/>
        <v>-10401454</v>
      </c>
      <c r="J35" s="99"/>
      <c r="K35" s="99"/>
    </row>
    <row r="36" spans="1:11" ht="23.1" customHeight="1">
      <c r="A36" s="36" t="s">
        <v>22</v>
      </c>
      <c r="B36" s="41">
        <v>0</v>
      </c>
      <c r="C36" s="41">
        <v>0</v>
      </c>
      <c r="D36" s="41">
        <v>0</v>
      </c>
      <c r="E36" s="41">
        <f t="shared" si="0"/>
        <v>0</v>
      </c>
      <c r="F36" s="41">
        <v>1562000</v>
      </c>
      <c r="G36" s="41">
        <v>5318205300</v>
      </c>
      <c r="H36" s="41">
        <v>-3684195210</v>
      </c>
      <c r="I36" s="41">
        <f t="shared" si="1"/>
        <v>1634010090</v>
      </c>
      <c r="J36" s="99"/>
      <c r="K36" s="99"/>
    </row>
    <row r="37" spans="1:11" ht="23.1" customHeight="1">
      <c r="A37" s="36" t="s">
        <v>26</v>
      </c>
      <c r="B37" s="41">
        <v>0</v>
      </c>
      <c r="C37" s="41">
        <v>0</v>
      </c>
      <c r="D37" s="41">
        <v>0</v>
      </c>
      <c r="E37" s="41">
        <f t="shared" si="0"/>
        <v>0</v>
      </c>
      <c r="F37" s="41">
        <v>629004</v>
      </c>
      <c r="G37" s="41">
        <v>3618457034</v>
      </c>
      <c r="H37" s="41">
        <v>-3623015038</v>
      </c>
      <c r="I37" s="41">
        <f t="shared" si="1"/>
        <v>-4558004</v>
      </c>
      <c r="J37" s="99"/>
      <c r="K37" s="99"/>
    </row>
    <row r="38" spans="1:11" ht="23.1" customHeight="1">
      <c r="A38" s="36" t="s">
        <v>20</v>
      </c>
      <c r="B38" s="41">
        <v>0</v>
      </c>
      <c r="C38" s="41">
        <v>0</v>
      </c>
      <c r="D38" s="41">
        <v>0</v>
      </c>
      <c r="E38" s="41">
        <f t="shared" si="0"/>
        <v>0</v>
      </c>
      <c r="F38" s="41">
        <v>99000</v>
      </c>
      <c r="G38" s="41">
        <v>2658196786</v>
      </c>
      <c r="H38" s="41">
        <v>-1884392455</v>
      </c>
      <c r="I38" s="41">
        <f t="shared" si="1"/>
        <v>773804331</v>
      </c>
      <c r="J38" s="99"/>
      <c r="K38" s="99"/>
    </row>
    <row r="39" spans="1:11" ht="23.1" customHeight="1">
      <c r="A39" s="36" t="s">
        <v>21</v>
      </c>
      <c r="B39" s="41">
        <v>0</v>
      </c>
      <c r="C39" s="41">
        <v>0</v>
      </c>
      <c r="D39" s="41">
        <v>0</v>
      </c>
      <c r="E39" s="41">
        <f t="shared" si="0"/>
        <v>0</v>
      </c>
      <c r="F39" s="41">
        <v>100000</v>
      </c>
      <c r="G39" s="41">
        <v>794245950</v>
      </c>
      <c r="H39" s="41">
        <v>-837016106</v>
      </c>
      <c r="I39" s="41">
        <f t="shared" si="1"/>
        <v>-42770156</v>
      </c>
      <c r="J39" s="99"/>
      <c r="K39" s="99"/>
    </row>
    <row r="40" spans="1:11" ht="23.1" customHeight="1">
      <c r="A40" s="36" t="s">
        <v>19</v>
      </c>
      <c r="B40" s="41">
        <v>1000000</v>
      </c>
      <c r="C40" s="41">
        <v>1802034000</v>
      </c>
      <c r="D40" s="41">
        <v>-1802034000</v>
      </c>
      <c r="E40" s="41">
        <f t="shared" si="0"/>
        <v>0</v>
      </c>
      <c r="F40" s="41">
        <v>1000000</v>
      </c>
      <c r="G40" s="41">
        <v>1802034000</v>
      </c>
      <c r="H40" s="41">
        <v>-1802034000</v>
      </c>
      <c r="I40" s="41">
        <f t="shared" si="1"/>
        <v>0</v>
      </c>
      <c r="J40" s="99"/>
      <c r="K40" s="99"/>
    </row>
    <row r="41" spans="1:11" ht="23.1" customHeight="1">
      <c r="A41" s="36" t="s">
        <v>280</v>
      </c>
      <c r="B41" s="41">
        <v>0</v>
      </c>
      <c r="C41" s="41">
        <v>0</v>
      </c>
      <c r="D41" s="41">
        <v>0</v>
      </c>
      <c r="E41" s="41">
        <f t="shared" si="0"/>
        <v>0</v>
      </c>
      <c r="F41" s="41">
        <v>96000</v>
      </c>
      <c r="G41" s="41">
        <v>96805441</v>
      </c>
      <c r="H41" s="41">
        <v>-168960000</v>
      </c>
      <c r="I41" s="41">
        <f t="shared" si="1"/>
        <v>-72154559</v>
      </c>
      <c r="J41" s="99"/>
      <c r="K41" s="99"/>
    </row>
    <row r="42" spans="1:11" ht="23.1" customHeight="1">
      <c r="A42" s="36" t="s">
        <v>246</v>
      </c>
      <c r="B42" s="41">
        <v>0</v>
      </c>
      <c r="C42" s="41">
        <v>0</v>
      </c>
      <c r="D42" s="41">
        <v>0</v>
      </c>
      <c r="E42" s="41">
        <f t="shared" si="0"/>
        <v>0</v>
      </c>
      <c r="F42" s="41">
        <v>100000</v>
      </c>
      <c r="G42" s="41">
        <v>99984375000</v>
      </c>
      <c r="H42" s="41">
        <v>-100000000000</v>
      </c>
      <c r="I42" s="41">
        <f t="shared" si="1"/>
        <v>-15625000</v>
      </c>
      <c r="J42" s="99"/>
      <c r="K42" s="99"/>
    </row>
    <row r="43" spans="1:11" ht="23.1" customHeight="1">
      <c r="A43" s="36" t="s">
        <v>99</v>
      </c>
      <c r="B43" s="41">
        <v>0</v>
      </c>
      <c r="C43" s="41">
        <v>0</v>
      </c>
      <c r="D43" s="41">
        <v>1695016</v>
      </c>
      <c r="E43" s="41">
        <f t="shared" si="0"/>
        <v>1695016</v>
      </c>
      <c r="F43" s="41">
        <v>50000</v>
      </c>
      <c r="G43" s="41">
        <v>49990937500</v>
      </c>
      <c r="H43" s="41">
        <v>-50000000000</v>
      </c>
      <c r="I43" s="41">
        <f t="shared" si="1"/>
        <v>-9062500</v>
      </c>
      <c r="J43" s="99"/>
      <c r="K43" s="99"/>
    </row>
    <row r="44" spans="1:11" ht="23.1" customHeight="1">
      <c r="A44" s="36" t="s">
        <v>250</v>
      </c>
      <c r="B44" s="41">
        <v>0</v>
      </c>
      <c r="C44" s="41">
        <v>0</v>
      </c>
      <c r="D44" s="41">
        <v>40000000</v>
      </c>
      <c r="E44" s="41">
        <f t="shared" si="0"/>
        <v>40000000</v>
      </c>
      <c r="F44" s="41">
        <v>2600000</v>
      </c>
      <c r="G44" s="41">
        <v>2599921250000</v>
      </c>
      <c r="H44" s="41">
        <v>-2600000000000</v>
      </c>
      <c r="I44" s="41">
        <f t="shared" si="1"/>
        <v>-78750000</v>
      </c>
      <c r="J44" s="99"/>
      <c r="K44" s="99"/>
    </row>
    <row r="45" spans="1:11" ht="23.1" customHeight="1">
      <c r="A45" s="36" t="s">
        <v>102</v>
      </c>
      <c r="B45" s="41">
        <v>700000</v>
      </c>
      <c r="C45" s="41">
        <v>699980000000</v>
      </c>
      <c r="D45" s="41">
        <v>-699671648946</v>
      </c>
      <c r="E45" s="41">
        <f t="shared" si="0"/>
        <v>308351054</v>
      </c>
      <c r="F45" s="41">
        <v>5430000</v>
      </c>
      <c r="G45" s="41">
        <v>5360666612500</v>
      </c>
      <c r="H45" s="41">
        <v>-5355621869670</v>
      </c>
      <c r="I45" s="41">
        <f t="shared" si="1"/>
        <v>5044742830</v>
      </c>
      <c r="J45" s="99"/>
      <c r="K45" s="99"/>
    </row>
    <row r="46" spans="1:11" ht="23.1" customHeight="1">
      <c r="A46" s="36" t="s">
        <v>105</v>
      </c>
      <c r="B46" s="41">
        <v>0</v>
      </c>
      <c r="C46" s="41">
        <v>0</v>
      </c>
      <c r="D46" s="41">
        <v>4066346154</v>
      </c>
      <c r="E46" s="41">
        <f t="shared" si="0"/>
        <v>4066346154</v>
      </c>
      <c r="F46" s="41">
        <v>125000</v>
      </c>
      <c r="G46" s="41">
        <v>120917592580</v>
      </c>
      <c r="H46" s="41">
        <v>-120937500000</v>
      </c>
      <c r="I46" s="41">
        <f t="shared" si="1"/>
        <v>-19907420</v>
      </c>
      <c r="J46" s="99"/>
      <c r="K46" s="99"/>
    </row>
    <row r="47" spans="1:11" ht="23.1" customHeight="1">
      <c r="A47" s="36" t="s">
        <v>108</v>
      </c>
      <c r="B47" s="41">
        <v>0</v>
      </c>
      <c r="C47" s="41">
        <v>0</v>
      </c>
      <c r="D47" s="41">
        <v>60246907</v>
      </c>
      <c r="E47" s="41">
        <f t="shared" si="0"/>
        <v>60246907</v>
      </c>
      <c r="F47" s="41">
        <v>782700</v>
      </c>
      <c r="G47" s="41">
        <v>782558135625</v>
      </c>
      <c r="H47" s="41">
        <v>-782700000000</v>
      </c>
      <c r="I47" s="41">
        <f t="shared" si="1"/>
        <v>-141864375</v>
      </c>
      <c r="J47" s="99"/>
      <c r="K47" s="99"/>
    </row>
    <row r="48" spans="1:11" ht="23.1" customHeight="1">
      <c r="A48" s="36" t="s">
        <v>115</v>
      </c>
      <c r="B48" s="41">
        <v>0</v>
      </c>
      <c r="C48" s="41">
        <v>0</v>
      </c>
      <c r="D48" s="41">
        <v>29629630</v>
      </c>
      <c r="E48" s="41">
        <f t="shared" si="0"/>
        <v>29629630</v>
      </c>
      <c r="F48" s="41">
        <v>1000000</v>
      </c>
      <c r="G48" s="41">
        <v>999980000000</v>
      </c>
      <c r="H48" s="41">
        <v>-1000000000000</v>
      </c>
      <c r="I48" s="41">
        <f t="shared" si="1"/>
        <v>-20000000</v>
      </c>
      <c r="J48" s="99"/>
      <c r="K48" s="99"/>
    </row>
    <row r="49" spans="1:11" ht="23.1" customHeight="1">
      <c r="A49" s="36" t="s">
        <v>281</v>
      </c>
      <c r="B49" s="41">
        <v>0</v>
      </c>
      <c r="C49" s="41">
        <v>0</v>
      </c>
      <c r="D49" s="41">
        <v>0</v>
      </c>
      <c r="E49" s="41">
        <f t="shared" si="0"/>
        <v>0</v>
      </c>
      <c r="F49" s="41">
        <v>2100000</v>
      </c>
      <c r="G49" s="41">
        <v>-3599436525</v>
      </c>
      <c r="H49" s="41">
        <v>798000000</v>
      </c>
      <c r="I49" s="41">
        <f t="shared" si="1"/>
        <v>-2801436525</v>
      </c>
      <c r="J49" s="99"/>
      <c r="K49" s="99"/>
    </row>
    <row r="50" spans="1:11" ht="23.1" customHeight="1">
      <c r="A50" s="36" t="s">
        <v>282</v>
      </c>
      <c r="B50" s="41">
        <v>0</v>
      </c>
      <c r="C50" s="41">
        <v>0</v>
      </c>
      <c r="D50" s="41">
        <v>0</v>
      </c>
      <c r="E50" s="41">
        <f t="shared" si="0"/>
        <v>0</v>
      </c>
      <c r="F50" s="41">
        <v>5910000</v>
      </c>
      <c r="G50" s="41">
        <v>-9582385888</v>
      </c>
      <c r="H50" s="41">
        <v>9497623892</v>
      </c>
      <c r="I50" s="41">
        <f t="shared" si="1"/>
        <v>-84761996</v>
      </c>
      <c r="J50" s="99"/>
      <c r="K50" s="99"/>
    </row>
    <row r="51" spans="1:11" ht="23.1" customHeight="1">
      <c r="A51" s="36" t="s">
        <v>283</v>
      </c>
      <c r="B51" s="41">
        <v>0</v>
      </c>
      <c r="C51" s="41">
        <v>0</v>
      </c>
      <c r="D51" s="41">
        <v>0</v>
      </c>
      <c r="E51" s="41">
        <f t="shared" si="0"/>
        <v>0</v>
      </c>
      <c r="F51" s="41">
        <v>2000000</v>
      </c>
      <c r="G51" s="41">
        <v>-1884317101</v>
      </c>
      <c r="H51" s="41">
        <v>1992111279</v>
      </c>
      <c r="I51" s="41">
        <f t="shared" si="1"/>
        <v>107794178</v>
      </c>
      <c r="J51" s="99"/>
      <c r="K51" s="99"/>
    </row>
    <row r="52" spans="1:11" ht="23.1" customHeight="1">
      <c r="A52" s="36" t="s">
        <v>284</v>
      </c>
      <c r="B52" s="41">
        <v>0</v>
      </c>
      <c r="C52" s="41">
        <v>0</v>
      </c>
      <c r="D52" s="41">
        <v>0</v>
      </c>
      <c r="E52" s="41">
        <f t="shared" si="0"/>
        <v>0</v>
      </c>
      <c r="F52" s="41">
        <v>1731000</v>
      </c>
      <c r="G52" s="41">
        <v>566822819</v>
      </c>
      <c r="H52" s="41">
        <v>178293000</v>
      </c>
      <c r="I52" s="41">
        <f t="shared" si="1"/>
        <v>745115819</v>
      </c>
      <c r="J52" s="99"/>
      <c r="K52" s="99"/>
    </row>
    <row r="53" spans="1:11" ht="23.1" customHeight="1">
      <c r="A53" s="36" t="s">
        <v>285</v>
      </c>
      <c r="B53" s="41">
        <v>0</v>
      </c>
      <c r="C53" s="41">
        <v>0</v>
      </c>
      <c r="D53" s="41">
        <v>0</v>
      </c>
      <c r="E53" s="41">
        <f t="shared" si="0"/>
        <v>0</v>
      </c>
      <c r="F53" s="41">
        <v>1176000</v>
      </c>
      <c r="G53" s="41">
        <v>974948889</v>
      </c>
      <c r="H53" s="41">
        <v>-822988026</v>
      </c>
      <c r="I53" s="41">
        <f t="shared" si="1"/>
        <v>151960863</v>
      </c>
      <c r="J53" s="99"/>
      <c r="K53" s="99"/>
    </row>
    <row r="54" spans="1:11" ht="23.1" customHeight="1">
      <c r="A54" s="36" t="s">
        <v>286</v>
      </c>
      <c r="B54" s="41">
        <v>0</v>
      </c>
      <c r="C54" s="41">
        <v>0</v>
      </c>
      <c r="D54" s="41">
        <v>0</v>
      </c>
      <c r="E54" s="41">
        <f t="shared" si="0"/>
        <v>0</v>
      </c>
      <c r="F54" s="41">
        <v>37000000</v>
      </c>
      <c r="G54" s="41">
        <v>19600640504</v>
      </c>
      <c r="H54" s="41">
        <v>10175000000</v>
      </c>
      <c r="I54" s="41">
        <f t="shared" si="1"/>
        <v>29775640504</v>
      </c>
      <c r="J54" s="99"/>
      <c r="K54" s="99"/>
    </row>
    <row r="55" spans="1:11" ht="23.1" customHeight="1">
      <c r="A55" s="36" t="s">
        <v>287</v>
      </c>
      <c r="B55" s="41">
        <v>0</v>
      </c>
      <c r="C55" s="41">
        <v>0</v>
      </c>
      <c r="D55" s="41">
        <v>0</v>
      </c>
      <c r="E55" s="41">
        <f t="shared" si="0"/>
        <v>0</v>
      </c>
      <c r="F55" s="41">
        <v>37713000</v>
      </c>
      <c r="G55" s="41">
        <v>-38148055500</v>
      </c>
      <c r="H55" s="41">
        <v>38621423818</v>
      </c>
      <c r="I55" s="41">
        <f t="shared" si="1"/>
        <v>473368318</v>
      </c>
      <c r="J55" s="99"/>
      <c r="K55" s="99"/>
    </row>
    <row r="56" spans="1:11" ht="23.1" customHeight="1">
      <c r="A56" s="36" t="s">
        <v>288</v>
      </c>
      <c r="B56" s="41">
        <v>0</v>
      </c>
      <c r="C56" s="41">
        <v>0</v>
      </c>
      <c r="D56" s="41">
        <v>0</v>
      </c>
      <c r="E56" s="41">
        <f t="shared" si="0"/>
        <v>0</v>
      </c>
      <c r="F56" s="41">
        <v>37707000</v>
      </c>
      <c r="G56" s="41">
        <v>28563580627</v>
      </c>
      <c r="H56" s="41">
        <v>7737142719</v>
      </c>
      <c r="I56" s="41">
        <f t="shared" si="1"/>
        <v>36300723346</v>
      </c>
      <c r="J56" s="99"/>
      <c r="K56" s="99"/>
    </row>
    <row r="57" spans="1:11" ht="23.1" customHeight="1">
      <c r="A57" s="36" t="s">
        <v>289</v>
      </c>
      <c r="B57" s="41">
        <v>0</v>
      </c>
      <c r="C57" s="41">
        <v>0</v>
      </c>
      <c r="D57" s="41">
        <v>0</v>
      </c>
      <c r="E57" s="41">
        <f t="shared" si="0"/>
        <v>0</v>
      </c>
      <c r="F57" s="41">
        <v>2000000</v>
      </c>
      <c r="G57" s="41">
        <v>345710963</v>
      </c>
      <c r="H57" s="41">
        <v>-57985065</v>
      </c>
      <c r="I57" s="41">
        <f t="shared" si="1"/>
        <v>287725898</v>
      </c>
      <c r="J57" s="99"/>
      <c r="K57" s="99"/>
    </row>
    <row r="58" spans="1:11" ht="23.1" customHeight="1">
      <c r="A58" s="36" t="s">
        <v>290</v>
      </c>
      <c r="B58" s="41">
        <v>0</v>
      </c>
      <c r="C58" s="41">
        <v>0</v>
      </c>
      <c r="D58" s="41">
        <v>0</v>
      </c>
      <c r="E58" s="41">
        <f t="shared" si="0"/>
        <v>0</v>
      </c>
      <c r="F58" s="41">
        <v>12929000</v>
      </c>
      <c r="G58" s="41">
        <v>34753252879</v>
      </c>
      <c r="H58" s="41">
        <v>-35265518056</v>
      </c>
      <c r="I58" s="41">
        <f t="shared" si="1"/>
        <v>-512265177</v>
      </c>
      <c r="J58" s="99"/>
      <c r="K58" s="99"/>
    </row>
    <row r="59" spans="1:11" ht="23.1" customHeight="1">
      <c r="A59" s="36" t="s">
        <v>291</v>
      </c>
      <c r="B59" s="41">
        <v>0</v>
      </c>
      <c r="C59" s="41">
        <v>0</v>
      </c>
      <c r="D59" s="41">
        <v>0</v>
      </c>
      <c r="E59" s="41">
        <f t="shared" si="0"/>
        <v>0</v>
      </c>
      <c r="F59" s="41">
        <v>756000</v>
      </c>
      <c r="G59" s="41">
        <v>591174165</v>
      </c>
      <c r="H59" s="41">
        <v>-573401827</v>
      </c>
      <c r="I59" s="41">
        <f t="shared" si="1"/>
        <v>17772338</v>
      </c>
      <c r="J59" s="99"/>
      <c r="K59" s="99"/>
    </row>
    <row r="60" spans="1:11" ht="23.1" customHeight="1">
      <c r="A60" s="36" t="s">
        <v>292</v>
      </c>
      <c r="B60" s="41">
        <v>0</v>
      </c>
      <c r="C60" s="41">
        <v>0</v>
      </c>
      <c r="D60" s="41">
        <v>0</v>
      </c>
      <c r="E60" s="41">
        <f t="shared" si="0"/>
        <v>0</v>
      </c>
      <c r="F60" s="41">
        <v>611000</v>
      </c>
      <c r="G60" s="41">
        <v>2917322244</v>
      </c>
      <c r="H60" s="41">
        <v>-4271970308</v>
      </c>
      <c r="I60" s="41">
        <f t="shared" si="1"/>
        <v>-1354648064</v>
      </c>
      <c r="J60" s="99"/>
      <c r="K60" s="99"/>
    </row>
    <row r="61" spans="1:11" ht="23.1" customHeight="1">
      <c r="A61" s="36" t="s">
        <v>293</v>
      </c>
      <c r="B61" s="41">
        <v>0</v>
      </c>
      <c r="C61" s="41">
        <v>0</v>
      </c>
      <c r="D61" s="41">
        <v>0</v>
      </c>
      <c r="E61" s="41">
        <f t="shared" si="0"/>
        <v>0</v>
      </c>
      <c r="F61" s="41">
        <v>43569000</v>
      </c>
      <c r="G61" s="41">
        <v>7757100</v>
      </c>
      <c r="H61" s="41">
        <v>2954247845</v>
      </c>
      <c r="I61" s="41">
        <f t="shared" si="1"/>
        <v>2962004945</v>
      </c>
      <c r="J61" s="99"/>
      <c r="K61" s="99"/>
    </row>
    <row r="62" spans="1:11" ht="23.1" customHeight="1">
      <c r="A62" s="36" t="s">
        <v>294</v>
      </c>
      <c r="B62" s="41">
        <v>0</v>
      </c>
      <c r="C62" s="41">
        <v>0</v>
      </c>
      <c r="D62" s="41">
        <v>0</v>
      </c>
      <c r="E62" s="41">
        <f t="shared" si="0"/>
        <v>0</v>
      </c>
      <c r="F62" s="41">
        <v>200000</v>
      </c>
      <c r="G62" s="41">
        <v>112800168</v>
      </c>
      <c r="H62" s="41">
        <v>-125007642</v>
      </c>
      <c r="I62" s="41">
        <f t="shared" si="1"/>
        <v>-12207474</v>
      </c>
      <c r="J62" s="99"/>
      <c r="K62" s="99"/>
    </row>
    <row r="63" spans="1:11" ht="23.1" customHeight="1">
      <c r="A63" s="36" t="s">
        <v>295</v>
      </c>
      <c r="B63" s="41">
        <v>0</v>
      </c>
      <c r="C63" s="41">
        <v>0</v>
      </c>
      <c r="D63" s="41">
        <v>0</v>
      </c>
      <c r="E63" s="41">
        <f t="shared" si="0"/>
        <v>0</v>
      </c>
      <c r="F63" s="41">
        <v>2000000</v>
      </c>
      <c r="G63" s="41">
        <v>2010855132</v>
      </c>
      <c r="H63" s="41">
        <v>-2371361461</v>
      </c>
      <c r="I63" s="41">
        <f t="shared" si="1"/>
        <v>-360506329</v>
      </c>
      <c r="J63" s="99"/>
      <c r="K63" s="99"/>
    </row>
    <row r="64" spans="1:11" ht="23.1" customHeight="1">
      <c r="A64" s="36" t="s">
        <v>296</v>
      </c>
      <c r="B64" s="41">
        <v>0</v>
      </c>
      <c r="C64" s="41">
        <v>0</v>
      </c>
      <c r="D64" s="41">
        <v>0</v>
      </c>
      <c r="E64" s="41">
        <f t="shared" si="0"/>
        <v>0</v>
      </c>
      <c r="F64" s="41">
        <v>2022000</v>
      </c>
      <c r="G64" s="41">
        <v>35502502288</v>
      </c>
      <c r="H64" s="41">
        <v>-34497961972</v>
      </c>
      <c r="I64" s="41">
        <f t="shared" si="1"/>
        <v>1004540316</v>
      </c>
      <c r="J64" s="99"/>
      <c r="K64" s="99"/>
    </row>
    <row r="65" spans="1:11" ht="23.1" customHeight="1">
      <c r="A65" s="36" t="s">
        <v>297</v>
      </c>
      <c r="B65" s="41">
        <v>0</v>
      </c>
      <c r="C65" s="41">
        <v>0</v>
      </c>
      <c r="D65" s="41">
        <v>0</v>
      </c>
      <c r="E65" s="41">
        <f t="shared" si="0"/>
        <v>0</v>
      </c>
      <c r="F65" s="41">
        <v>9915000</v>
      </c>
      <c r="G65" s="41">
        <v>2123109090</v>
      </c>
      <c r="H65" s="41">
        <v>0</v>
      </c>
      <c r="I65" s="41">
        <f t="shared" si="1"/>
        <v>2123109090</v>
      </c>
      <c r="J65" s="99"/>
      <c r="K65" s="99"/>
    </row>
    <row r="66" spans="1:11" ht="23.1" customHeight="1">
      <c r="A66" s="36" t="s">
        <v>298</v>
      </c>
      <c r="B66" s="41">
        <v>0</v>
      </c>
      <c r="C66" s="41">
        <v>0</v>
      </c>
      <c r="D66" s="41">
        <v>0</v>
      </c>
      <c r="E66" s="41">
        <f t="shared" si="0"/>
        <v>0</v>
      </c>
      <c r="F66" s="41">
        <v>10549000</v>
      </c>
      <c r="G66" s="41">
        <v>-2131465707</v>
      </c>
      <c r="H66" s="41">
        <v>0</v>
      </c>
      <c r="I66" s="41">
        <f t="shared" si="1"/>
        <v>-2131465707</v>
      </c>
      <c r="J66" s="99"/>
      <c r="K66" s="99"/>
    </row>
    <row r="67" spans="1:11" ht="23.1" customHeight="1">
      <c r="A67" s="36" t="s">
        <v>299</v>
      </c>
      <c r="B67" s="41">
        <v>0</v>
      </c>
      <c r="C67" s="41">
        <v>0</v>
      </c>
      <c r="D67" s="41">
        <v>0</v>
      </c>
      <c r="E67" s="41">
        <f t="shared" si="0"/>
        <v>0</v>
      </c>
      <c r="F67" s="41">
        <v>5497000</v>
      </c>
      <c r="G67" s="41">
        <v>5085098779</v>
      </c>
      <c r="H67" s="41">
        <v>-4398097857</v>
      </c>
      <c r="I67" s="41">
        <f t="shared" si="1"/>
        <v>687000922</v>
      </c>
      <c r="J67" s="99"/>
      <c r="K67" s="99"/>
    </row>
    <row r="68" spans="1:11" ht="23.1" customHeight="1">
      <c r="A68" s="36" t="s">
        <v>300</v>
      </c>
      <c r="B68" s="41">
        <v>0</v>
      </c>
      <c r="C68" s="41">
        <v>0</v>
      </c>
      <c r="D68" s="41">
        <v>0</v>
      </c>
      <c r="E68" s="41">
        <f t="shared" si="0"/>
        <v>0</v>
      </c>
      <c r="F68" s="41">
        <v>9000</v>
      </c>
      <c r="G68" s="41">
        <v>0</v>
      </c>
      <c r="H68" s="41">
        <v>18000</v>
      </c>
      <c r="I68" s="41">
        <f t="shared" si="1"/>
        <v>18000</v>
      </c>
      <c r="J68" s="99"/>
      <c r="K68" s="99"/>
    </row>
    <row r="69" spans="1:11" ht="23.1" customHeight="1">
      <c r="A69" s="36" t="s">
        <v>301</v>
      </c>
      <c r="B69" s="41">
        <v>0</v>
      </c>
      <c r="C69" s="41">
        <v>0</v>
      </c>
      <c r="D69" s="41">
        <v>0</v>
      </c>
      <c r="E69" s="41">
        <f t="shared" si="0"/>
        <v>0</v>
      </c>
      <c r="F69" s="41">
        <v>110000</v>
      </c>
      <c r="G69" s="41">
        <v>6314644735</v>
      </c>
      <c r="H69" s="41">
        <v>-6295418708</v>
      </c>
      <c r="I69" s="41">
        <f t="shared" si="1"/>
        <v>19226027</v>
      </c>
      <c r="J69" s="99"/>
      <c r="K69" s="99"/>
    </row>
    <row r="70" spans="1:11" ht="23.1" customHeight="1">
      <c r="A70" s="36" t="s">
        <v>302</v>
      </c>
      <c r="B70" s="41">
        <v>0</v>
      </c>
      <c r="C70" s="41">
        <v>0</v>
      </c>
      <c r="D70" s="41">
        <v>0</v>
      </c>
      <c r="E70" s="41">
        <f t="shared" si="0"/>
        <v>0</v>
      </c>
      <c r="F70" s="41">
        <v>5351000</v>
      </c>
      <c r="G70" s="41">
        <v>-394483255</v>
      </c>
      <c r="H70" s="41">
        <v>577908000</v>
      </c>
      <c r="I70" s="41">
        <f t="shared" si="1"/>
        <v>183424745</v>
      </c>
      <c r="J70" s="99"/>
      <c r="K70" s="99"/>
    </row>
    <row r="71" spans="1:11" ht="23.1" customHeight="1">
      <c r="A71" s="36" t="s">
        <v>303</v>
      </c>
      <c r="B71" s="41">
        <v>0</v>
      </c>
      <c r="C71" s="41">
        <v>0</v>
      </c>
      <c r="D71" s="41">
        <v>0</v>
      </c>
      <c r="E71" s="41">
        <f t="shared" si="0"/>
        <v>0</v>
      </c>
      <c r="F71" s="41">
        <v>22537000</v>
      </c>
      <c r="G71" s="41">
        <v>93473408798</v>
      </c>
      <c r="H71" s="41">
        <v>-82094549273</v>
      </c>
      <c r="I71" s="41">
        <f t="shared" si="1"/>
        <v>11378859525</v>
      </c>
      <c r="J71" s="99"/>
      <c r="K71" s="99"/>
    </row>
    <row r="72" spans="1:11" ht="23.1" customHeight="1">
      <c r="A72" s="36" t="s">
        <v>304</v>
      </c>
      <c r="B72" s="41">
        <v>0</v>
      </c>
      <c r="C72" s="41">
        <v>0</v>
      </c>
      <c r="D72" s="41">
        <v>0</v>
      </c>
      <c r="E72" s="41">
        <f t="shared" ref="E72:E135" si="2">C72+D72</f>
        <v>0</v>
      </c>
      <c r="F72" s="41">
        <v>176449000</v>
      </c>
      <c r="G72" s="41">
        <v>59078709</v>
      </c>
      <c r="H72" s="41">
        <v>8991758779</v>
      </c>
      <c r="I72" s="41">
        <f t="shared" ref="I72:I135" si="3">G72+H72</f>
        <v>9050837488</v>
      </c>
      <c r="J72" s="99"/>
      <c r="K72" s="99"/>
    </row>
    <row r="73" spans="1:11" ht="23.1" customHeight="1">
      <c r="A73" s="36" t="s">
        <v>305</v>
      </c>
      <c r="B73" s="41">
        <v>0</v>
      </c>
      <c r="C73" s="41">
        <v>0</v>
      </c>
      <c r="D73" s="41">
        <v>0</v>
      </c>
      <c r="E73" s="41">
        <f t="shared" si="2"/>
        <v>0</v>
      </c>
      <c r="F73" s="41">
        <v>1200000</v>
      </c>
      <c r="G73" s="41">
        <v>868998044</v>
      </c>
      <c r="H73" s="41">
        <v>241200000</v>
      </c>
      <c r="I73" s="41">
        <f t="shared" si="3"/>
        <v>1110198044</v>
      </c>
      <c r="J73" s="99"/>
      <c r="K73" s="99"/>
    </row>
    <row r="74" spans="1:11" ht="23.1" customHeight="1">
      <c r="A74" s="36" t="s">
        <v>306</v>
      </c>
      <c r="B74" s="41">
        <v>0</v>
      </c>
      <c r="C74" s="41">
        <v>0</v>
      </c>
      <c r="D74" s="41">
        <v>0</v>
      </c>
      <c r="E74" s="41">
        <f t="shared" si="2"/>
        <v>0</v>
      </c>
      <c r="F74" s="41">
        <v>11902000</v>
      </c>
      <c r="G74" s="41">
        <v>3019773329</v>
      </c>
      <c r="H74" s="41">
        <v>2594636000</v>
      </c>
      <c r="I74" s="41">
        <f t="shared" si="3"/>
        <v>5614409329</v>
      </c>
      <c r="J74" s="99"/>
      <c r="K74" s="99"/>
    </row>
    <row r="75" spans="1:11" ht="23.1" customHeight="1">
      <c r="A75" s="36" t="s">
        <v>307</v>
      </c>
      <c r="B75" s="41">
        <v>0</v>
      </c>
      <c r="C75" s="41">
        <v>0</v>
      </c>
      <c r="D75" s="41">
        <v>0</v>
      </c>
      <c r="E75" s="41">
        <f t="shared" si="2"/>
        <v>0</v>
      </c>
      <c r="F75" s="41">
        <v>1475000</v>
      </c>
      <c r="G75" s="41">
        <v>-7331242</v>
      </c>
      <c r="H75" s="41">
        <v>125375000</v>
      </c>
      <c r="I75" s="41">
        <f t="shared" si="3"/>
        <v>118043758</v>
      </c>
      <c r="J75" s="99"/>
      <c r="K75" s="99"/>
    </row>
    <row r="76" spans="1:11" ht="23.1" customHeight="1">
      <c r="A76" s="36" t="s">
        <v>308</v>
      </c>
      <c r="B76" s="41">
        <v>0</v>
      </c>
      <c r="C76" s="41">
        <v>0</v>
      </c>
      <c r="D76" s="41">
        <v>0</v>
      </c>
      <c r="E76" s="41">
        <f t="shared" si="2"/>
        <v>0</v>
      </c>
      <c r="F76" s="41">
        <v>1617000</v>
      </c>
      <c r="G76" s="41">
        <v>538297731</v>
      </c>
      <c r="H76" s="41">
        <v>323400000</v>
      </c>
      <c r="I76" s="41">
        <f t="shared" si="3"/>
        <v>861697731</v>
      </c>
      <c r="J76" s="99"/>
      <c r="K76" s="99"/>
    </row>
    <row r="77" spans="1:11" ht="23.1" customHeight="1">
      <c r="A77" s="36" t="s">
        <v>309</v>
      </c>
      <c r="B77" s="41">
        <v>0</v>
      </c>
      <c r="C77" s="41">
        <v>0</v>
      </c>
      <c r="D77" s="41">
        <v>0</v>
      </c>
      <c r="E77" s="41">
        <f t="shared" si="2"/>
        <v>0</v>
      </c>
      <c r="F77" s="41">
        <v>49000</v>
      </c>
      <c r="G77" s="41">
        <v>96018902</v>
      </c>
      <c r="H77" s="41">
        <v>16709000</v>
      </c>
      <c r="I77" s="41">
        <f t="shared" si="3"/>
        <v>112727902</v>
      </c>
      <c r="J77" s="99"/>
      <c r="K77" s="99"/>
    </row>
    <row r="78" spans="1:11" ht="23.1" customHeight="1">
      <c r="A78" s="36" t="s">
        <v>310</v>
      </c>
      <c r="B78" s="41">
        <v>0</v>
      </c>
      <c r="C78" s="41">
        <v>0</v>
      </c>
      <c r="D78" s="41">
        <v>0</v>
      </c>
      <c r="E78" s="41">
        <f t="shared" si="2"/>
        <v>0</v>
      </c>
      <c r="F78" s="41">
        <v>11194000</v>
      </c>
      <c r="G78" s="41">
        <v>4645710238</v>
      </c>
      <c r="H78" s="41">
        <v>73552364</v>
      </c>
      <c r="I78" s="41">
        <f t="shared" si="3"/>
        <v>4719262602</v>
      </c>
      <c r="J78" s="99"/>
      <c r="K78" s="99"/>
    </row>
    <row r="79" spans="1:11" ht="23.1" customHeight="1">
      <c r="A79" s="36" t="s">
        <v>311</v>
      </c>
      <c r="B79" s="41">
        <v>0</v>
      </c>
      <c r="C79" s="41">
        <v>0</v>
      </c>
      <c r="D79" s="41">
        <v>0</v>
      </c>
      <c r="E79" s="41">
        <f t="shared" si="2"/>
        <v>0</v>
      </c>
      <c r="F79" s="41">
        <v>10000</v>
      </c>
      <c r="G79" s="41">
        <v>1039735</v>
      </c>
      <c r="H79" s="41">
        <v>0</v>
      </c>
      <c r="I79" s="41">
        <f t="shared" si="3"/>
        <v>1039735</v>
      </c>
      <c r="J79" s="99"/>
      <c r="K79" s="99"/>
    </row>
    <row r="80" spans="1:11" ht="23.1" customHeight="1">
      <c r="A80" s="36" t="s">
        <v>312</v>
      </c>
      <c r="B80" s="41">
        <v>0</v>
      </c>
      <c r="C80" s="41">
        <v>0</v>
      </c>
      <c r="D80" s="41">
        <v>0</v>
      </c>
      <c r="E80" s="41">
        <f t="shared" si="2"/>
        <v>0</v>
      </c>
      <c r="F80" s="41">
        <v>3711000</v>
      </c>
      <c r="G80" s="41">
        <v>4364180488</v>
      </c>
      <c r="H80" s="41">
        <v>-4306743469</v>
      </c>
      <c r="I80" s="41">
        <f t="shared" si="3"/>
        <v>57437019</v>
      </c>
      <c r="J80" s="99"/>
      <c r="K80" s="99"/>
    </row>
    <row r="81" spans="1:11" ht="23.1" customHeight="1">
      <c r="A81" s="36" t="s">
        <v>313</v>
      </c>
      <c r="B81" s="41">
        <v>0</v>
      </c>
      <c r="C81" s="41">
        <v>0</v>
      </c>
      <c r="D81" s="41">
        <v>0</v>
      </c>
      <c r="E81" s="41">
        <f t="shared" si="2"/>
        <v>0</v>
      </c>
      <c r="F81" s="41">
        <v>1272000</v>
      </c>
      <c r="G81" s="41">
        <v>-237856146</v>
      </c>
      <c r="H81" s="41">
        <v>385416000</v>
      </c>
      <c r="I81" s="41">
        <f t="shared" si="3"/>
        <v>147559854</v>
      </c>
      <c r="J81" s="99"/>
      <c r="K81" s="99"/>
    </row>
    <row r="82" spans="1:11" ht="23.1" customHeight="1">
      <c r="A82" s="36" t="s">
        <v>314</v>
      </c>
      <c r="B82" s="41">
        <v>0</v>
      </c>
      <c r="C82" s="41">
        <v>0</v>
      </c>
      <c r="D82" s="41">
        <v>0</v>
      </c>
      <c r="E82" s="41">
        <f t="shared" si="2"/>
        <v>0</v>
      </c>
      <c r="F82" s="41">
        <v>1000000</v>
      </c>
      <c r="G82" s="41">
        <v>-197263745</v>
      </c>
      <c r="H82" s="41">
        <v>0</v>
      </c>
      <c r="I82" s="41">
        <f t="shared" si="3"/>
        <v>-197263745</v>
      </c>
      <c r="J82" s="99"/>
      <c r="K82" s="99"/>
    </row>
    <row r="83" spans="1:11" ht="23.1" customHeight="1">
      <c r="A83" s="36" t="s">
        <v>315</v>
      </c>
      <c r="B83" s="41">
        <v>0</v>
      </c>
      <c r="C83" s="41">
        <v>0</v>
      </c>
      <c r="D83" s="41">
        <v>0</v>
      </c>
      <c r="E83" s="41">
        <f t="shared" si="2"/>
        <v>0</v>
      </c>
      <c r="F83" s="41">
        <v>5351000</v>
      </c>
      <c r="G83" s="41">
        <v>6392218920</v>
      </c>
      <c r="H83" s="41">
        <v>-6132535024</v>
      </c>
      <c r="I83" s="41">
        <f t="shared" si="3"/>
        <v>259683896</v>
      </c>
      <c r="J83" s="99"/>
      <c r="K83" s="99"/>
    </row>
    <row r="84" spans="1:11" ht="23.1" customHeight="1">
      <c r="A84" s="36" t="s">
        <v>316</v>
      </c>
      <c r="B84" s="41">
        <v>0</v>
      </c>
      <c r="C84" s="41">
        <v>0</v>
      </c>
      <c r="D84" s="41">
        <v>0</v>
      </c>
      <c r="E84" s="41">
        <f t="shared" si="2"/>
        <v>0</v>
      </c>
      <c r="F84" s="41">
        <v>1425000</v>
      </c>
      <c r="G84" s="41">
        <v>-21085017</v>
      </c>
      <c r="H84" s="41">
        <v>188100000</v>
      </c>
      <c r="I84" s="41">
        <f t="shared" si="3"/>
        <v>167014983</v>
      </c>
      <c r="J84" s="99"/>
      <c r="K84" s="99"/>
    </row>
    <row r="85" spans="1:11" ht="23.1" customHeight="1">
      <c r="A85" s="36" t="s">
        <v>317</v>
      </c>
      <c r="B85" s="41">
        <v>0</v>
      </c>
      <c r="C85" s="41">
        <v>0</v>
      </c>
      <c r="D85" s="41">
        <v>0</v>
      </c>
      <c r="E85" s="41">
        <f t="shared" si="2"/>
        <v>0</v>
      </c>
      <c r="F85" s="41">
        <v>19000</v>
      </c>
      <c r="G85" s="41">
        <v>-22736499</v>
      </c>
      <c r="H85" s="41">
        <v>-20491679</v>
      </c>
      <c r="I85" s="41">
        <f t="shared" si="3"/>
        <v>-43228178</v>
      </c>
      <c r="J85" s="99"/>
      <c r="K85" s="99"/>
    </row>
    <row r="86" spans="1:11" ht="23.1" customHeight="1">
      <c r="A86" s="36" t="s">
        <v>318</v>
      </c>
      <c r="B86" s="41">
        <v>0</v>
      </c>
      <c r="C86" s="41">
        <v>0</v>
      </c>
      <c r="D86" s="41">
        <v>0</v>
      </c>
      <c r="E86" s="41">
        <f t="shared" si="2"/>
        <v>0</v>
      </c>
      <c r="F86" s="41">
        <v>46828</v>
      </c>
      <c r="G86" s="41">
        <v>0</v>
      </c>
      <c r="H86" s="41">
        <v>234140</v>
      </c>
      <c r="I86" s="41">
        <f t="shared" si="3"/>
        <v>234140</v>
      </c>
      <c r="J86" s="99"/>
      <c r="K86" s="99"/>
    </row>
    <row r="87" spans="1:11" ht="23.1" customHeight="1">
      <c r="A87" s="36" t="s">
        <v>319</v>
      </c>
      <c r="B87" s="41">
        <v>0</v>
      </c>
      <c r="C87" s="41">
        <v>0</v>
      </c>
      <c r="D87" s="41">
        <v>0</v>
      </c>
      <c r="E87" s="41">
        <f t="shared" si="2"/>
        <v>0</v>
      </c>
      <c r="F87" s="41">
        <v>30000</v>
      </c>
      <c r="G87" s="41">
        <v>0</v>
      </c>
      <c r="H87" s="41">
        <v>30000</v>
      </c>
      <c r="I87" s="41">
        <f t="shared" si="3"/>
        <v>30000</v>
      </c>
      <c r="J87" s="99"/>
      <c r="K87" s="99"/>
    </row>
    <row r="88" spans="1:11" ht="23.1" customHeight="1">
      <c r="A88" s="36" t="s">
        <v>320</v>
      </c>
      <c r="B88" s="41">
        <v>0</v>
      </c>
      <c r="C88" s="41">
        <v>0</v>
      </c>
      <c r="D88" s="41">
        <v>0</v>
      </c>
      <c r="E88" s="41">
        <f t="shared" si="2"/>
        <v>0</v>
      </c>
      <c r="F88" s="41">
        <v>120000</v>
      </c>
      <c r="G88" s="41">
        <v>0</v>
      </c>
      <c r="H88" s="41">
        <v>600000</v>
      </c>
      <c r="I88" s="41">
        <f t="shared" si="3"/>
        <v>600000</v>
      </c>
      <c r="J88" s="99"/>
      <c r="K88" s="99"/>
    </row>
    <row r="89" spans="1:11" ht="23.1" customHeight="1">
      <c r="A89" s="36" t="s">
        <v>321</v>
      </c>
      <c r="B89" s="41">
        <v>0</v>
      </c>
      <c r="C89" s="41">
        <v>0</v>
      </c>
      <c r="D89" s="41">
        <v>0</v>
      </c>
      <c r="E89" s="41">
        <f t="shared" si="2"/>
        <v>0</v>
      </c>
      <c r="F89" s="41">
        <v>7000</v>
      </c>
      <c r="G89" s="41">
        <v>0</v>
      </c>
      <c r="H89" s="41">
        <v>7000</v>
      </c>
      <c r="I89" s="41">
        <f t="shared" si="3"/>
        <v>7000</v>
      </c>
      <c r="J89" s="99"/>
      <c r="K89" s="99"/>
    </row>
    <row r="90" spans="1:11" ht="23.1" customHeight="1">
      <c r="A90" s="36" t="s">
        <v>322</v>
      </c>
      <c r="B90" s="41">
        <v>0</v>
      </c>
      <c r="C90" s="41">
        <v>0</v>
      </c>
      <c r="D90" s="41">
        <v>0</v>
      </c>
      <c r="E90" s="41">
        <f t="shared" si="2"/>
        <v>0</v>
      </c>
      <c r="F90" s="41">
        <v>800000</v>
      </c>
      <c r="G90" s="41">
        <v>0</v>
      </c>
      <c r="H90" s="41">
        <v>800000</v>
      </c>
      <c r="I90" s="41">
        <f t="shared" si="3"/>
        <v>800000</v>
      </c>
      <c r="J90" s="99"/>
      <c r="K90" s="99"/>
    </row>
    <row r="91" spans="1:11" ht="23.1" customHeight="1">
      <c r="A91" s="36" t="s">
        <v>323</v>
      </c>
      <c r="B91" s="41">
        <v>0</v>
      </c>
      <c r="C91" s="41">
        <v>0</v>
      </c>
      <c r="D91" s="41">
        <v>0</v>
      </c>
      <c r="E91" s="41">
        <f t="shared" si="2"/>
        <v>0</v>
      </c>
      <c r="F91" s="41">
        <v>20000</v>
      </c>
      <c r="G91" s="41">
        <v>0</v>
      </c>
      <c r="H91" s="41">
        <v>20000</v>
      </c>
      <c r="I91" s="41">
        <f t="shared" si="3"/>
        <v>20000</v>
      </c>
      <c r="J91" s="99"/>
      <c r="K91" s="99"/>
    </row>
    <row r="92" spans="1:11" ht="23.1" customHeight="1">
      <c r="A92" s="36" t="s">
        <v>324</v>
      </c>
      <c r="B92" s="41">
        <v>0</v>
      </c>
      <c r="C92" s="41">
        <v>0</v>
      </c>
      <c r="D92" s="41">
        <v>0</v>
      </c>
      <c r="E92" s="41">
        <f t="shared" si="2"/>
        <v>0</v>
      </c>
      <c r="F92" s="41">
        <v>598000</v>
      </c>
      <c r="G92" s="41">
        <v>0</v>
      </c>
      <c r="H92" s="41">
        <v>598000</v>
      </c>
      <c r="I92" s="41">
        <f t="shared" si="3"/>
        <v>598000</v>
      </c>
      <c r="J92" s="99"/>
      <c r="K92" s="99"/>
    </row>
    <row r="93" spans="1:11" ht="23.1" customHeight="1">
      <c r="A93" s="36" t="s">
        <v>325</v>
      </c>
      <c r="B93" s="41">
        <v>0</v>
      </c>
      <c r="C93" s="41">
        <v>0</v>
      </c>
      <c r="D93" s="41">
        <v>0</v>
      </c>
      <c r="E93" s="41">
        <f t="shared" si="2"/>
        <v>0</v>
      </c>
      <c r="F93" s="41">
        <v>1273000</v>
      </c>
      <c r="G93" s="41">
        <v>0</v>
      </c>
      <c r="H93" s="41">
        <v>7638000</v>
      </c>
      <c r="I93" s="41">
        <f t="shared" si="3"/>
        <v>7638000</v>
      </c>
      <c r="J93" s="99"/>
      <c r="K93" s="99"/>
    </row>
    <row r="94" spans="1:11" ht="23.1" customHeight="1">
      <c r="A94" s="36" t="s">
        <v>326</v>
      </c>
      <c r="B94" s="41">
        <v>0</v>
      </c>
      <c r="C94" s="41">
        <v>0</v>
      </c>
      <c r="D94" s="41">
        <v>0</v>
      </c>
      <c r="E94" s="41">
        <f t="shared" si="2"/>
        <v>0</v>
      </c>
      <c r="F94" s="41">
        <v>1100000</v>
      </c>
      <c r="G94" s="41">
        <v>0</v>
      </c>
      <c r="H94" s="41">
        <v>2200000</v>
      </c>
      <c r="I94" s="41">
        <f t="shared" si="3"/>
        <v>2200000</v>
      </c>
      <c r="J94" s="99"/>
      <c r="K94" s="99"/>
    </row>
    <row r="95" spans="1:11" ht="23.1" customHeight="1">
      <c r="A95" s="36" t="s">
        <v>327</v>
      </c>
      <c r="B95" s="41">
        <v>0</v>
      </c>
      <c r="C95" s="41">
        <v>0</v>
      </c>
      <c r="D95" s="41">
        <v>0</v>
      </c>
      <c r="E95" s="41">
        <f t="shared" si="2"/>
        <v>0</v>
      </c>
      <c r="F95" s="41">
        <v>25000</v>
      </c>
      <c r="G95" s="41">
        <v>0</v>
      </c>
      <c r="H95" s="41">
        <v>75000</v>
      </c>
      <c r="I95" s="41">
        <f t="shared" si="3"/>
        <v>75000</v>
      </c>
      <c r="J95" s="99"/>
      <c r="K95" s="99"/>
    </row>
    <row r="96" spans="1:11" ht="23.1" customHeight="1">
      <c r="A96" s="36" t="s">
        <v>328</v>
      </c>
      <c r="B96" s="41">
        <v>0</v>
      </c>
      <c r="C96" s="41">
        <v>0</v>
      </c>
      <c r="D96" s="41">
        <v>0</v>
      </c>
      <c r="E96" s="41">
        <f t="shared" si="2"/>
        <v>0</v>
      </c>
      <c r="F96" s="41">
        <v>689000</v>
      </c>
      <c r="G96" s="41">
        <v>0</v>
      </c>
      <c r="H96" s="41">
        <v>689000</v>
      </c>
      <c r="I96" s="41">
        <f t="shared" si="3"/>
        <v>689000</v>
      </c>
      <c r="J96" s="99"/>
      <c r="K96" s="99"/>
    </row>
    <row r="97" spans="1:11" ht="23.1" customHeight="1">
      <c r="A97" s="36" t="s">
        <v>329</v>
      </c>
      <c r="B97" s="41">
        <v>0</v>
      </c>
      <c r="C97" s="41">
        <v>0</v>
      </c>
      <c r="D97" s="41">
        <v>0</v>
      </c>
      <c r="E97" s="41">
        <f t="shared" si="2"/>
        <v>0</v>
      </c>
      <c r="F97" s="41">
        <v>2800000</v>
      </c>
      <c r="G97" s="41">
        <v>0</v>
      </c>
      <c r="H97" s="41">
        <v>2800000</v>
      </c>
      <c r="I97" s="41">
        <f t="shared" si="3"/>
        <v>2800000</v>
      </c>
      <c r="J97" s="99"/>
      <c r="K97" s="99"/>
    </row>
    <row r="98" spans="1:11" ht="23.1" customHeight="1">
      <c r="A98" s="36" t="s">
        <v>330</v>
      </c>
      <c r="B98" s="41">
        <v>0</v>
      </c>
      <c r="C98" s="41">
        <v>0</v>
      </c>
      <c r="D98" s="41">
        <v>0</v>
      </c>
      <c r="E98" s="41">
        <f t="shared" si="2"/>
        <v>0</v>
      </c>
      <c r="F98" s="41">
        <v>703000</v>
      </c>
      <c r="G98" s="41">
        <v>0</v>
      </c>
      <c r="H98" s="41">
        <v>703000</v>
      </c>
      <c r="I98" s="41">
        <f t="shared" si="3"/>
        <v>703000</v>
      </c>
      <c r="J98" s="99"/>
      <c r="K98" s="99"/>
    </row>
    <row r="99" spans="1:11" ht="23.1" customHeight="1">
      <c r="A99" s="36" t="s">
        <v>331</v>
      </c>
      <c r="B99" s="41">
        <v>0</v>
      </c>
      <c r="C99" s="41">
        <v>0</v>
      </c>
      <c r="D99" s="41">
        <v>0</v>
      </c>
      <c r="E99" s="41">
        <f t="shared" si="2"/>
        <v>0</v>
      </c>
      <c r="F99" s="41">
        <v>100000</v>
      </c>
      <c r="G99" s="41">
        <v>0</v>
      </c>
      <c r="H99" s="41">
        <v>100000</v>
      </c>
      <c r="I99" s="41">
        <f t="shared" si="3"/>
        <v>100000</v>
      </c>
      <c r="J99" s="99"/>
      <c r="K99" s="99"/>
    </row>
    <row r="100" spans="1:11" ht="23.1" customHeight="1">
      <c r="A100" s="36" t="s">
        <v>332</v>
      </c>
      <c r="B100" s="41">
        <v>0</v>
      </c>
      <c r="C100" s="41">
        <v>0</v>
      </c>
      <c r="D100" s="41">
        <v>0</v>
      </c>
      <c r="E100" s="41">
        <f t="shared" si="2"/>
        <v>0</v>
      </c>
      <c r="F100" s="41">
        <v>802000</v>
      </c>
      <c r="G100" s="41">
        <v>0</v>
      </c>
      <c r="H100" s="41">
        <v>802000</v>
      </c>
      <c r="I100" s="41">
        <f t="shared" si="3"/>
        <v>802000</v>
      </c>
      <c r="J100" s="99"/>
      <c r="K100" s="99"/>
    </row>
    <row r="101" spans="1:11" ht="23.1" customHeight="1">
      <c r="A101" s="36" t="s">
        <v>333</v>
      </c>
      <c r="B101" s="41">
        <v>0</v>
      </c>
      <c r="C101" s="41">
        <v>0</v>
      </c>
      <c r="D101" s="41">
        <v>0</v>
      </c>
      <c r="E101" s="41">
        <f t="shared" si="2"/>
        <v>0</v>
      </c>
      <c r="F101" s="41">
        <v>5200000</v>
      </c>
      <c r="G101" s="41">
        <v>0</v>
      </c>
      <c r="H101" s="41">
        <v>5200000</v>
      </c>
      <c r="I101" s="41">
        <f t="shared" si="3"/>
        <v>5200000</v>
      </c>
      <c r="J101" s="99"/>
      <c r="K101" s="99"/>
    </row>
    <row r="102" spans="1:11" ht="23.1" customHeight="1">
      <c r="A102" s="36" t="s">
        <v>334</v>
      </c>
      <c r="B102" s="41">
        <v>0</v>
      </c>
      <c r="C102" s="41">
        <v>0</v>
      </c>
      <c r="D102" s="41">
        <v>0</v>
      </c>
      <c r="E102" s="41">
        <f t="shared" si="2"/>
        <v>0</v>
      </c>
      <c r="F102" s="41">
        <v>8661000</v>
      </c>
      <c r="G102" s="41">
        <v>0</v>
      </c>
      <c r="H102" s="41">
        <v>8661000</v>
      </c>
      <c r="I102" s="41">
        <f t="shared" si="3"/>
        <v>8661000</v>
      </c>
      <c r="J102" s="99"/>
      <c r="K102" s="99"/>
    </row>
    <row r="103" spans="1:11" ht="23.1" customHeight="1">
      <c r="A103" s="36" t="s">
        <v>335</v>
      </c>
      <c r="B103" s="41">
        <v>0</v>
      </c>
      <c r="C103" s="41">
        <v>0</v>
      </c>
      <c r="D103" s="41">
        <v>0</v>
      </c>
      <c r="E103" s="41">
        <f t="shared" si="2"/>
        <v>0</v>
      </c>
      <c r="F103" s="41">
        <v>698000</v>
      </c>
      <c r="G103" s="41">
        <v>0</v>
      </c>
      <c r="H103" s="41">
        <v>698000</v>
      </c>
      <c r="I103" s="41">
        <f t="shared" si="3"/>
        <v>698000</v>
      </c>
      <c r="J103" s="99"/>
      <c r="K103" s="99"/>
    </row>
    <row r="104" spans="1:11" ht="23.1" customHeight="1">
      <c r="A104" s="36" t="s">
        <v>336</v>
      </c>
      <c r="B104" s="41">
        <v>0</v>
      </c>
      <c r="C104" s="41">
        <v>0</v>
      </c>
      <c r="D104" s="41">
        <v>0</v>
      </c>
      <c r="E104" s="41">
        <f t="shared" si="2"/>
        <v>0</v>
      </c>
      <c r="F104" s="41">
        <v>5595000</v>
      </c>
      <c r="G104" s="41">
        <v>0</v>
      </c>
      <c r="H104" s="41">
        <v>5595000</v>
      </c>
      <c r="I104" s="41">
        <f t="shared" si="3"/>
        <v>5595000</v>
      </c>
      <c r="J104" s="99"/>
      <c r="K104" s="99"/>
    </row>
    <row r="105" spans="1:11" ht="23.1" customHeight="1">
      <c r="A105" s="36" t="s">
        <v>337</v>
      </c>
      <c r="B105" s="41">
        <v>0</v>
      </c>
      <c r="C105" s="41">
        <v>0</v>
      </c>
      <c r="D105" s="41">
        <v>0</v>
      </c>
      <c r="E105" s="41">
        <f t="shared" si="2"/>
        <v>0</v>
      </c>
      <c r="F105" s="41">
        <v>3799000</v>
      </c>
      <c r="G105" s="41">
        <v>0</v>
      </c>
      <c r="H105" s="41">
        <v>3799000</v>
      </c>
      <c r="I105" s="41">
        <f t="shared" si="3"/>
        <v>3799000</v>
      </c>
      <c r="J105" s="99"/>
      <c r="K105" s="99"/>
    </row>
    <row r="106" spans="1:11" ht="23.1" customHeight="1">
      <c r="A106" s="36" t="s">
        <v>338</v>
      </c>
      <c r="B106" s="41">
        <v>0</v>
      </c>
      <c r="C106" s="41">
        <v>0</v>
      </c>
      <c r="D106" s="41">
        <v>0</v>
      </c>
      <c r="E106" s="41">
        <f t="shared" si="2"/>
        <v>0</v>
      </c>
      <c r="F106" s="41">
        <v>444000</v>
      </c>
      <c r="G106" s="41">
        <v>0</v>
      </c>
      <c r="H106" s="41">
        <v>444000</v>
      </c>
      <c r="I106" s="41">
        <f t="shared" si="3"/>
        <v>444000</v>
      </c>
      <c r="J106" s="99"/>
      <c r="K106" s="99"/>
    </row>
    <row r="107" spans="1:11" ht="23.1" customHeight="1">
      <c r="A107" s="36" t="s">
        <v>339</v>
      </c>
      <c r="B107" s="41">
        <v>0</v>
      </c>
      <c r="C107" s="41">
        <v>0</v>
      </c>
      <c r="D107" s="41">
        <v>0</v>
      </c>
      <c r="E107" s="41">
        <f t="shared" si="2"/>
        <v>0</v>
      </c>
      <c r="F107" s="41">
        <v>500000</v>
      </c>
      <c r="G107" s="41">
        <v>0</v>
      </c>
      <c r="H107" s="41">
        <v>500000</v>
      </c>
      <c r="I107" s="41">
        <f t="shared" si="3"/>
        <v>500000</v>
      </c>
      <c r="J107" s="99"/>
      <c r="K107" s="99"/>
    </row>
    <row r="108" spans="1:11" ht="23.1" customHeight="1">
      <c r="A108" s="36" t="s">
        <v>340</v>
      </c>
      <c r="B108" s="41">
        <v>0</v>
      </c>
      <c r="C108" s="41">
        <v>0</v>
      </c>
      <c r="D108" s="41">
        <v>0</v>
      </c>
      <c r="E108" s="41">
        <f t="shared" si="2"/>
        <v>0</v>
      </c>
      <c r="F108" s="41">
        <v>2602000</v>
      </c>
      <c r="G108" s="41">
        <v>0</v>
      </c>
      <c r="H108" s="41">
        <v>2602000</v>
      </c>
      <c r="I108" s="41">
        <f t="shared" si="3"/>
        <v>2602000</v>
      </c>
      <c r="J108" s="99"/>
      <c r="K108" s="99"/>
    </row>
    <row r="109" spans="1:11" ht="23.1" customHeight="1">
      <c r="A109" s="36" t="s">
        <v>341</v>
      </c>
      <c r="B109" s="41">
        <v>0</v>
      </c>
      <c r="C109" s="41">
        <v>0</v>
      </c>
      <c r="D109" s="41">
        <v>0</v>
      </c>
      <c r="E109" s="41">
        <f t="shared" si="2"/>
        <v>0</v>
      </c>
      <c r="F109" s="41">
        <v>2353000</v>
      </c>
      <c r="G109" s="41">
        <v>0</v>
      </c>
      <c r="H109" s="41">
        <v>2353000</v>
      </c>
      <c r="I109" s="41">
        <f t="shared" si="3"/>
        <v>2353000</v>
      </c>
      <c r="J109" s="99"/>
      <c r="K109" s="99"/>
    </row>
    <row r="110" spans="1:11" ht="23.1" customHeight="1">
      <c r="A110" s="36" t="s">
        <v>342</v>
      </c>
      <c r="B110" s="41">
        <v>0</v>
      </c>
      <c r="C110" s="41">
        <v>0</v>
      </c>
      <c r="D110" s="41">
        <v>0</v>
      </c>
      <c r="E110" s="41">
        <f t="shared" si="2"/>
        <v>0</v>
      </c>
      <c r="F110" s="41">
        <v>4598000</v>
      </c>
      <c r="G110" s="41">
        <v>0</v>
      </c>
      <c r="H110" s="41">
        <v>4598000</v>
      </c>
      <c r="I110" s="41">
        <f t="shared" si="3"/>
        <v>4598000</v>
      </c>
      <c r="J110" s="99"/>
      <c r="K110" s="99"/>
    </row>
    <row r="111" spans="1:11" ht="23.1" customHeight="1">
      <c r="A111" s="36" t="s">
        <v>343</v>
      </c>
      <c r="B111" s="41">
        <v>0</v>
      </c>
      <c r="C111" s="41">
        <v>0</v>
      </c>
      <c r="D111" s="41">
        <v>0</v>
      </c>
      <c r="E111" s="41">
        <f t="shared" si="2"/>
        <v>0</v>
      </c>
      <c r="F111" s="41">
        <v>4847000</v>
      </c>
      <c r="G111" s="41">
        <v>0</v>
      </c>
      <c r="H111" s="41">
        <v>14541000</v>
      </c>
      <c r="I111" s="41">
        <f t="shared" si="3"/>
        <v>14541000</v>
      </c>
      <c r="J111" s="99"/>
      <c r="K111" s="99"/>
    </row>
    <row r="112" spans="1:11" ht="23.1" customHeight="1">
      <c r="A112" s="36" t="s">
        <v>344</v>
      </c>
      <c r="B112" s="41">
        <v>0</v>
      </c>
      <c r="C112" s="41">
        <v>0</v>
      </c>
      <c r="D112" s="41">
        <v>0</v>
      </c>
      <c r="E112" s="41">
        <f t="shared" si="2"/>
        <v>0</v>
      </c>
      <c r="F112" s="41">
        <v>13707000</v>
      </c>
      <c r="G112" s="41">
        <v>0</v>
      </c>
      <c r="H112" s="41">
        <v>13707000</v>
      </c>
      <c r="I112" s="41">
        <f t="shared" si="3"/>
        <v>13707000</v>
      </c>
      <c r="J112" s="99"/>
      <c r="K112" s="99"/>
    </row>
    <row r="113" spans="1:11" ht="23.1" customHeight="1">
      <c r="A113" s="36" t="s">
        <v>345</v>
      </c>
      <c r="B113" s="41">
        <v>0</v>
      </c>
      <c r="C113" s="41">
        <v>0</v>
      </c>
      <c r="D113" s="41">
        <v>0</v>
      </c>
      <c r="E113" s="41">
        <f t="shared" si="2"/>
        <v>0</v>
      </c>
      <c r="F113" s="41">
        <v>15238000</v>
      </c>
      <c r="G113" s="41">
        <v>0</v>
      </c>
      <c r="H113" s="41">
        <v>15238000</v>
      </c>
      <c r="I113" s="41">
        <f t="shared" si="3"/>
        <v>15238000</v>
      </c>
      <c r="J113" s="99"/>
      <c r="K113" s="99"/>
    </row>
    <row r="114" spans="1:11" ht="23.1" customHeight="1">
      <c r="A114" s="36" t="s">
        <v>346</v>
      </c>
      <c r="B114" s="41">
        <v>0</v>
      </c>
      <c r="C114" s="41">
        <v>0</v>
      </c>
      <c r="D114" s="41">
        <v>0</v>
      </c>
      <c r="E114" s="41">
        <f t="shared" si="2"/>
        <v>0</v>
      </c>
      <c r="F114" s="41">
        <v>1000000</v>
      </c>
      <c r="G114" s="41">
        <v>0</v>
      </c>
      <c r="H114" s="41">
        <v>1000000</v>
      </c>
      <c r="I114" s="41">
        <f t="shared" si="3"/>
        <v>1000000</v>
      </c>
      <c r="J114" s="99"/>
      <c r="K114" s="99"/>
    </row>
    <row r="115" spans="1:11" ht="23.1" customHeight="1">
      <c r="A115" s="36" t="s">
        <v>347</v>
      </c>
      <c r="B115" s="41">
        <v>0</v>
      </c>
      <c r="C115" s="41">
        <v>0</v>
      </c>
      <c r="D115" s="41">
        <v>0</v>
      </c>
      <c r="E115" s="41">
        <f t="shared" si="2"/>
        <v>0</v>
      </c>
      <c r="F115" s="41">
        <v>55000</v>
      </c>
      <c r="G115" s="41">
        <v>302888160</v>
      </c>
      <c r="H115" s="41">
        <v>-288978989</v>
      </c>
      <c r="I115" s="41">
        <f t="shared" si="3"/>
        <v>13909171</v>
      </c>
      <c r="J115" s="99"/>
      <c r="K115" s="99"/>
    </row>
    <row r="116" spans="1:11" ht="23.1" customHeight="1">
      <c r="A116" s="36" t="s">
        <v>348</v>
      </c>
      <c r="B116" s="41">
        <v>0</v>
      </c>
      <c r="C116" s="41">
        <v>0</v>
      </c>
      <c r="D116" s="41">
        <v>0</v>
      </c>
      <c r="E116" s="41">
        <f t="shared" si="2"/>
        <v>0</v>
      </c>
      <c r="F116" s="41">
        <v>150000</v>
      </c>
      <c r="G116" s="41">
        <v>552157783</v>
      </c>
      <c r="H116" s="41">
        <v>-779799150</v>
      </c>
      <c r="I116" s="41">
        <f t="shared" si="3"/>
        <v>-227641367</v>
      </c>
      <c r="J116" s="99"/>
      <c r="K116" s="99"/>
    </row>
    <row r="117" spans="1:11" ht="23.1" customHeight="1">
      <c r="A117" s="36" t="s">
        <v>349</v>
      </c>
      <c r="B117" s="41">
        <v>0</v>
      </c>
      <c r="C117" s="41">
        <v>0</v>
      </c>
      <c r="D117" s="41">
        <v>0</v>
      </c>
      <c r="E117" s="41">
        <f t="shared" si="2"/>
        <v>0</v>
      </c>
      <c r="F117" s="41">
        <v>2000000</v>
      </c>
      <c r="G117" s="41">
        <v>4282246928</v>
      </c>
      <c r="H117" s="41">
        <v>-7997940000</v>
      </c>
      <c r="I117" s="41">
        <f t="shared" si="3"/>
        <v>-3715693072</v>
      </c>
      <c r="J117" s="99"/>
      <c r="K117" s="99"/>
    </row>
    <row r="118" spans="1:11" ht="23.1" customHeight="1">
      <c r="A118" s="36" t="s">
        <v>350</v>
      </c>
      <c r="B118" s="41">
        <v>0</v>
      </c>
      <c r="C118" s="41">
        <v>0</v>
      </c>
      <c r="D118" s="41">
        <v>0</v>
      </c>
      <c r="E118" s="41">
        <f t="shared" si="2"/>
        <v>0</v>
      </c>
      <c r="F118" s="41">
        <v>2701000</v>
      </c>
      <c r="G118" s="41">
        <v>2871614398</v>
      </c>
      <c r="H118" s="41">
        <v>-2901414420</v>
      </c>
      <c r="I118" s="41">
        <f t="shared" si="3"/>
        <v>-29800022</v>
      </c>
      <c r="J118" s="99"/>
      <c r="K118" s="99"/>
    </row>
    <row r="119" spans="1:11" ht="23.1" customHeight="1">
      <c r="A119" s="36" t="s">
        <v>351</v>
      </c>
      <c r="B119" s="41">
        <v>0</v>
      </c>
      <c r="C119" s="41">
        <v>0</v>
      </c>
      <c r="D119" s="41">
        <v>0</v>
      </c>
      <c r="E119" s="41">
        <f t="shared" si="2"/>
        <v>0</v>
      </c>
      <c r="F119" s="41">
        <v>868000</v>
      </c>
      <c r="G119" s="41">
        <v>130066500</v>
      </c>
      <c r="H119" s="41">
        <v>-1657453098</v>
      </c>
      <c r="I119" s="41">
        <f t="shared" si="3"/>
        <v>-1527386598</v>
      </c>
      <c r="J119" s="99"/>
      <c r="K119" s="99"/>
    </row>
    <row r="120" spans="1:11" ht="23.1" customHeight="1">
      <c r="A120" s="36" t="s">
        <v>352</v>
      </c>
      <c r="B120" s="41">
        <v>0</v>
      </c>
      <c r="C120" s="41">
        <v>0</v>
      </c>
      <c r="D120" s="41">
        <v>0</v>
      </c>
      <c r="E120" s="41">
        <f t="shared" si="2"/>
        <v>0</v>
      </c>
      <c r="F120" s="41">
        <v>70000</v>
      </c>
      <c r="G120" s="41">
        <v>905393</v>
      </c>
      <c r="H120" s="41">
        <v>-1355976</v>
      </c>
      <c r="I120" s="41">
        <f t="shared" si="3"/>
        <v>-450583</v>
      </c>
      <c r="J120" s="99"/>
      <c r="K120" s="99"/>
    </row>
    <row r="121" spans="1:11" ht="23.1" customHeight="1">
      <c r="A121" s="36" t="s">
        <v>353</v>
      </c>
      <c r="B121" s="41">
        <v>0</v>
      </c>
      <c r="C121" s="41">
        <v>0</v>
      </c>
      <c r="D121" s="41">
        <v>0</v>
      </c>
      <c r="E121" s="41">
        <f t="shared" si="2"/>
        <v>0</v>
      </c>
      <c r="F121" s="41">
        <v>9540000</v>
      </c>
      <c r="G121" s="41">
        <v>141396467</v>
      </c>
      <c r="H121" s="41">
        <v>0</v>
      </c>
      <c r="I121" s="41">
        <f t="shared" si="3"/>
        <v>141396467</v>
      </c>
      <c r="J121" s="99"/>
      <c r="K121" s="99"/>
    </row>
    <row r="122" spans="1:11" ht="23.1" customHeight="1">
      <c r="A122" s="36" t="s">
        <v>354</v>
      </c>
      <c r="B122" s="41">
        <v>0</v>
      </c>
      <c r="C122" s="41">
        <v>0</v>
      </c>
      <c r="D122" s="41">
        <v>0</v>
      </c>
      <c r="E122" s="41">
        <f t="shared" si="2"/>
        <v>0</v>
      </c>
      <c r="F122" s="41">
        <v>2230000</v>
      </c>
      <c r="G122" s="41">
        <v>204152833</v>
      </c>
      <c r="H122" s="41">
        <v>0</v>
      </c>
      <c r="I122" s="41">
        <f t="shared" si="3"/>
        <v>204152833</v>
      </c>
      <c r="J122" s="99"/>
      <c r="K122" s="99"/>
    </row>
    <row r="123" spans="1:11" ht="23.1" customHeight="1">
      <c r="A123" s="36" t="s">
        <v>355</v>
      </c>
      <c r="B123" s="41">
        <v>0</v>
      </c>
      <c r="C123" s="41">
        <v>0</v>
      </c>
      <c r="D123" s="41">
        <v>0</v>
      </c>
      <c r="E123" s="41">
        <f t="shared" si="2"/>
        <v>0</v>
      </c>
      <c r="F123" s="41">
        <v>4517000</v>
      </c>
      <c r="G123" s="41">
        <v>433482720</v>
      </c>
      <c r="H123" s="41">
        <v>0</v>
      </c>
      <c r="I123" s="41">
        <f t="shared" si="3"/>
        <v>433482720</v>
      </c>
      <c r="J123" s="99"/>
      <c r="K123" s="99"/>
    </row>
    <row r="124" spans="1:11" ht="23.1" customHeight="1">
      <c r="A124" s="36" t="s">
        <v>356</v>
      </c>
      <c r="B124" s="41">
        <v>0</v>
      </c>
      <c r="C124" s="41">
        <v>0</v>
      </c>
      <c r="D124" s="41">
        <v>0</v>
      </c>
      <c r="E124" s="41">
        <f t="shared" si="2"/>
        <v>0</v>
      </c>
      <c r="F124" s="41">
        <v>34440000</v>
      </c>
      <c r="G124" s="41">
        <v>-9303400854</v>
      </c>
      <c r="H124" s="41">
        <v>12915000000</v>
      </c>
      <c r="I124" s="41">
        <f t="shared" si="3"/>
        <v>3611599146</v>
      </c>
      <c r="J124" s="99"/>
      <c r="K124" s="99"/>
    </row>
    <row r="125" spans="1:11" ht="23.1" customHeight="1">
      <c r="A125" s="36" t="s">
        <v>357</v>
      </c>
      <c r="B125" s="41">
        <v>0</v>
      </c>
      <c r="C125" s="41">
        <v>0</v>
      </c>
      <c r="D125" s="41">
        <v>0</v>
      </c>
      <c r="E125" s="41">
        <f t="shared" si="2"/>
        <v>0</v>
      </c>
      <c r="F125" s="41">
        <v>1849000</v>
      </c>
      <c r="G125" s="41">
        <v>106802758</v>
      </c>
      <c r="H125" s="41">
        <v>0</v>
      </c>
      <c r="I125" s="41">
        <f t="shared" si="3"/>
        <v>106802758</v>
      </c>
      <c r="J125" s="99"/>
      <c r="K125" s="99"/>
    </row>
    <row r="126" spans="1:11" ht="23.1" customHeight="1">
      <c r="A126" s="36" t="s">
        <v>358</v>
      </c>
      <c r="B126" s="41">
        <v>0</v>
      </c>
      <c r="C126" s="41">
        <v>0</v>
      </c>
      <c r="D126" s="41">
        <v>0</v>
      </c>
      <c r="E126" s="41">
        <f t="shared" si="2"/>
        <v>0</v>
      </c>
      <c r="F126" s="41">
        <v>2301000</v>
      </c>
      <c r="G126" s="41">
        <v>-10069695</v>
      </c>
      <c r="H126" s="41">
        <v>-95154384</v>
      </c>
      <c r="I126" s="41">
        <f t="shared" si="3"/>
        <v>-105224079</v>
      </c>
      <c r="J126" s="99"/>
      <c r="K126" s="99"/>
    </row>
    <row r="127" spans="1:11" ht="23.1" customHeight="1">
      <c r="A127" s="36" t="s">
        <v>359</v>
      </c>
      <c r="B127" s="41">
        <v>0</v>
      </c>
      <c r="C127" s="41">
        <v>0</v>
      </c>
      <c r="D127" s="41">
        <v>0</v>
      </c>
      <c r="E127" s="41">
        <f t="shared" si="2"/>
        <v>0</v>
      </c>
      <c r="F127" s="41">
        <v>6694000</v>
      </c>
      <c r="G127" s="41">
        <v>-337738926</v>
      </c>
      <c r="H127" s="41">
        <v>448498000</v>
      </c>
      <c r="I127" s="41">
        <f t="shared" si="3"/>
        <v>110759074</v>
      </c>
      <c r="J127" s="99"/>
      <c r="K127" s="99"/>
    </row>
    <row r="128" spans="1:11" ht="23.1" customHeight="1">
      <c r="A128" s="36" t="s">
        <v>360</v>
      </c>
      <c r="B128" s="41">
        <v>0</v>
      </c>
      <c r="C128" s="41">
        <v>0</v>
      </c>
      <c r="D128" s="41">
        <v>0</v>
      </c>
      <c r="E128" s="41">
        <f t="shared" si="2"/>
        <v>0</v>
      </c>
      <c r="F128" s="41">
        <v>24328000</v>
      </c>
      <c r="G128" s="41">
        <v>-1817821626</v>
      </c>
      <c r="H128" s="41">
        <v>2099851517</v>
      </c>
      <c r="I128" s="41">
        <f t="shared" si="3"/>
        <v>282029891</v>
      </c>
      <c r="J128" s="99"/>
      <c r="K128" s="99"/>
    </row>
    <row r="129" spans="1:11" ht="23.1" customHeight="1">
      <c r="A129" s="36" t="s">
        <v>361</v>
      </c>
      <c r="B129" s="41">
        <v>0</v>
      </c>
      <c r="C129" s="41">
        <v>0</v>
      </c>
      <c r="D129" s="41">
        <v>0</v>
      </c>
      <c r="E129" s="41">
        <f t="shared" si="2"/>
        <v>0</v>
      </c>
      <c r="F129" s="41">
        <v>18035000</v>
      </c>
      <c r="G129" s="41">
        <v>65664807617</v>
      </c>
      <c r="H129" s="41">
        <v>-63583706935</v>
      </c>
      <c r="I129" s="41">
        <f t="shared" si="3"/>
        <v>2081100682</v>
      </c>
      <c r="J129" s="99"/>
      <c r="K129" s="99"/>
    </row>
    <row r="130" spans="1:11" ht="23.1" customHeight="1">
      <c r="A130" s="36" t="s">
        <v>362</v>
      </c>
      <c r="B130" s="41">
        <v>0</v>
      </c>
      <c r="C130" s="41">
        <v>0</v>
      </c>
      <c r="D130" s="41">
        <v>0</v>
      </c>
      <c r="E130" s="41">
        <f t="shared" si="2"/>
        <v>0</v>
      </c>
      <c r="F130" s="41">
        <v>1059000</v>
      </c>
      <c r="G130" s="41">
        <v>5469750</v>
      </c>
      <c r="H130" s="41">
        <v>31811446</v>
      </c>
      <c r="I130" s="41">
        <f t="shared" si="3"/>
        <v>37281196</v>
      </c>
      <c r="J130" s="99"/>
      <c r="K130" s="99"/>
    </row>
    <row r="131" spans="1:11" ht="23.1" customHeight="1">
      <c r="A131" s="36" t="s">
        <v>363</v>
      </c>
      <c r="B131" s="41">
        <v>0</v>
      </c>
      <c r="C131" s="41">
        <v>0</v>
      </c>
      <c r="D131" s="41">
        <v>0</v>
      </c>
      <c r="E131" s="41">
        <f t="shared" si="2"/>
        <v>0</v>
      </c>
      <c r="F131" s="41">
        <v>4621000</v>
      </c>
      <c r="G131" s="41">
        <v>3607001775</v>
      </c>
      <c r="H131" s="41">
        <v>-3485247198</v>
      </c>
      <c r="I131" s="41">
        <f t="shared" si="3"/>
        <v>121754577</v>
      </c>
      <c r="J131" s="99"/>
      <c r="K131" s="99"/>
    </row>
    <row r="132" spans="1:11" ht="23.1" customHeight="1">
      <c r="A132" s="36" t="s">
        <v>364</v>
      </c>
      <c r="B132" s="41">
        <v>0</v>
      </c>
      <c r="C132" s="41">
        <v>0</v>
      </c>
      <c r="D132" s="41">
        <v>0</v>
      </c>
      <c r="E132" s="41">
        <f t="shared" si="2"/>
        <v>0</v>
      </c>
      <c r="F132" s="41">
        <v>1113000</v>
      </c>
      <c r="G132" s="41">
        <v>586357200</v>
      </c>
      <c r="H132" s="41">
        <v>-486106897</v>
      </c>
      <c r="I132" s="41">
        <f t="shared" si="3"/>
        <v>100250303</v>
      </c>
      <c r="J132" s="99"/>
      <c r="K132" s="99"/>
    </row>
    <row r="133" spans="1:11" ht="23.1" customHeight="1">
      <c r="A133" s="36" t="s">
        <v>365</v>
      </c>
      <c r="B133" s="41">
        <v>0</v>
      </c>
      <c r="C133" s="41">
        <v>0</v>
      </c>
      <c r="D133" s="41">
        <v>0</v>
      </c>
      <c r="E133" s="41">
        <f t="shared" si="2"/>
        <v>0</v>
      </c>
      <c r="F133" s="41">
        <v>988000</v>
      </c>
      <c r="G133" s="41">
        <v>78565500</v>
      </c>
      <c r="H133" s="41">
        <v>3937842</v>
      </c>
      <c r="I133" s="41">
        <f t="shared" si="3"/>
        <v>82503342</v>
      </c>
      <c r="J133" s="99"/>
      <c r="K133" s="99"/>
    </row>
    <row r="134" spans="1:11" ht="23.1" customHeight="1">
      <c r="A134" s="36" t="s">
        <v>366</v>
      </c>
      <c r="B134" s="41">
        <v>0</v>
      </c>
      <c r="C134" s="41">
        <v>0</v>
      </c>
      <c r="D134" s="41">
        <v>0</v>
      </c>
      <c r="E134" s="41">
        <f t="shared" si="2"/>
        <v>0</v>
      </c>
      <c r="F134" s="41">
        <v>1256000</v>
      </c>
      <c r="G134" s="41">
        <v>17511692</v>
      </c>
      <c r="H134" s="41">
        <v>37680000</v>
      </c>
      <c r="I134" s="41">
        <f t="shared" si="3"/>
        <v>55191692</v>
      </c>
      <c r="J134" s="99"/>
      <c r="K134" s="99"/>
    </row>
    <row r="135" spans="1:11" ht="23.1" customHeight="1">
      <c r="A135" s="36" t="s">
        <v>367</v>
      </c>
      <c r="B135" s="41">
        <v>0</v>
      </c>
      <c r="C135" s="41">
        <v>0</v>
      </c>
      <c r="D135" s="41">
        <v>0</v>
      </c>
      <c r="E135" s="41">
        <f t="shared" si="2"/>
        <v>0</v>
      </c>
      <c r="F135" s="41">
        <v>1862000</v>
      </c>
      <c r="G135" s="41">
        <v>33621344</v>
      </c>
      <c r="H135" s="41">
        <v>65170000</v>
      </c>
      <c r="I135" s="41">
        <f t="shared" si="3"/>
        <v>98791344</v>
      </c>
      <c r="J135" s="99"/>
      <c r="K135" s="99"/>
    </row>
    <row r="136" spans="1:11" ht="23.1" customHeight="1">
      <c r="A136" s="36" t="s">
        <v>368</v>
      </c>
      <c r="B136" s="41">
        <v>0</v>
      </c>
      <c r="C136" s="41">
        <v>0</v>
      </c>
      <c r="D136" s="41">
        <v>0</v>
      </c>
      <c r="E136" s="41">
        <f t="shared" ref="E136:E199" si="4">C136+D136</f>
        <v>0</v>
      </c>
      <c r="F136" s="41">
        <v>5975000</v>
      </c>
      <c r="G136" s="41">
        <v>28132756</v>
      </c>
      <c r="H136" s="41">
        <v>239000000</v>
      </c>
      <c r="I136" s="41">
        <f t="shared" ref="I136:I199" si="5">G136+H136</f>
        <v>267132756</v>
      </c>
      <c r="J136" s="99"/>
      <c r="K136" s="99"/>
    </row>
    <row r="137" spans="1:11" ht="23.1" customHeight="1">
      <c r="A137" s="36" t="s">
        <v>369</v>
      </c>
      <c r="B137" s="41">
        <v>0</v>
      </c>
      <c r="C137" s="41">
        <v>0</v>
      </c>
      <c r="D137" s="41">
        <v>0</v>
      </c>
      <c r="E137" s="41">
        <f t="shared" si="4"/>
        <v>0</v>
      </c>
      <c r="F137" s="41">
        <v>41359224</v>
      </c>
      <c r="G137" s="41">
        <v>175461029</v>
      </c>
      <c r="H137" s="41">
        <v>292620000</v>
      </c>
      <c r="I137" s="41">
        <f t="shared" si="5"/>
        <v>468081029</v>
      </c>
      <c r="J137" s="99"/>
      <c r="K137" s="99"/>
    </row>
    <row r="138" spans="1:11" ht="23.1" customHeight="1">
      <c r="A138" s="36" t="s">
        <v>370</v>
      </c>
      <c r="B138" s="41">
        <v>0</v>
      </c>
      <c r="C138" s="41">
        <v>0</v>
      </c>
      <c r="D138" s="41">
        <v>0</v>
      </c>
      <c r="E138" s="41">
        <f t="shared" si="4"/>
        <v>0</v>
      </c>
      <c r="F138" s="41">
        <v>21921000</v>
      </c>
      <c r="G138" s="41">
        <v>-48167694</v>
      </c>
      <c r="H138" s="41">
        <v>789156000</v>
      </c>
      <c r="I138" s="41">
        <f t="shared" si="5"/>
        <v>740988306</v>
      </c>
      <c r="J138" s="99"/>
      <c r="K138" s="99"/>
    </row>
    <row r="139" spans="1:11" ht="23.1" customHeight="1">
      <c r="A139" s="36" t="s">
        <v>371</v>
      </c>
      <c r="B139" s="41">
        <v>0</v>
      </c>
      <c r="C139" s="41">
        <v>0</v>
      </c>
      <c r="D139" s="41">
        <v>0</v>
      </c>
      <c r="E139" s="41">
        <f t="shared" si="4"/>
        <v>0</v>
      </c>
      <c r="F139" s="41">
        <v>825132</v>
      </c>
      <c r="G139" s="41">
        <v>36180697</v>
      </c>
      <c r="H139" s="41">
        <v>0</v>
      </c>
      <c r="I139" s="41">
        <f t="shared" si="5"/>
        <v>36180697</v>
      </c>
      <c r="J139" s="99"/>
      <c r="K139" s="99"/>
    </row>
    <row r="140" spans="1:11" ht="23.1" customHeight="1">
      <c r="A140" s="36" t="s">
        <v>372</v>
      </c>
      <c r="B140" s="41">
        <v>0</v>
      </c>
      <c r="C140" s="41">
        <v>0</v>
      </c>
      <c r="D140" s="41">
        <v>0</v>
      </c>
      <c r="E140" s="41">
        <f t="shared" si="4"/>
        <v>0</v>
      </c>
      <c r="F140" s="41">
        <v>6120000</v>
      </c>
      <c r="G140" s="41">
        <v>-4458754</v>
      </c>
      <c r="H140" s="41">
        <v>397800000</v>
      </c>
      <c r="I140" s="41">
        <f t="shared" si="5"/>
        <v>393341246</v>
      </c>
      <c r="J140" s="99"/>
      <c r="K140" s="99"/>
    </row>
    <row r="141" spans="1:11" ht="23.1" customHeight="1">
      <c r="A141" s="36" t="s">
        <v>373</v>
      </c>
      <c r="B141" s="41">
        <v>0</v>
      </c>
      <c r="C141" s="41">
        <v>0</v>
      </c>
      <c r="D141" s="41">
        <v>0</v>
      </c>
      <c r="E141" s="41">
        <f t="shared" si="4"/>
        <v>0</v>
      </c>
      <c r="F141" s="41">
        <v>68000</v>
      </c>
      <c r="G141" s="41">
        <v>349831</v>
      </c>
      <c r="H141" s="41">
        <v>4760000</v>
      </c>
      <c r="I141" s="41">
        <f t="shared" si="5"/>
        <v>5109831</v>
      </c>
      <c r="J141" s="99"/>
      <c r="K141" s="99"/>
    </row>
    <row r="142" spans="1:11" ht="23.1" customHeight="1">
      <c r="A142" s="36" t="s">
        <v>374</v>
      </c>
      <c r="B142" s="41">
        <v>0</v>
      </c>
      <c r="C142" s="41">
        <v>0</v>
      </c>
      <c r="D142" s="41">
        <v>0</v>
      </c>
      <c r="E142" s="41">
        <f t="shared" si="4"/>
        <v>0</v>
      </c>
      <c r="F142" s="41">
        <v>587000</v>
      </c>
      <c r="G142" s="41">
        <v>2290025275</v>
      </c>
      <c r="H142" s="41">
        <v>58700000</v>
      </c>
      <c r="I142" s="41">
        <f t="shared" si="5"/>
        <v>2348725275</v>
      </c>
      <c r="J142" s="99"/>
      <c r="K142" s="99"/>
    </row>
    <row r="143" spans="1:11" ht="23.1" customHeight="1">
      <c r="A143" s="36" t="s">
        <v>375</v>
      </c>
      <c r="B143" s="41">
        <v>0</v>
      </c>
      <c r="C143" s="41">
        <v>0</v>
      </c>
      <c r="D143" s="41">
        <v>0</v>
      </c>
      <c r="E143" s="41">
        <f t="shared" si="4"/>
        <v>0</v>
      </c>
      <c r="F143" s="41">
        <v>1254000</v>
      </c>
      <c r="G143" s="41">
        <v>-15986091</v>
      </c>
      <c r="H143" s="41">
        <v>37620000</v>
      </c>
      <c r="I143" s="41">
        <f t="shared" si="5"/>
        <v>21633909</v>
      </c>
      <c r="J143" s="99"/>
      <c r="K143" s="99"/>
    </row>
    <row r="144" spans="1:11" ht="23.1" customHeight="1">
      <c r="A144" s="36" t="s">
        <v>376</v>
      </c>
      <c r="B144" s="41">
        <v>0</v>
      </c>
      <c r="C144" s="41">
        <v>0</v>
      </c>
      <c r="D144" s="41">
        <v>0</v>
      </c>
      <c r="E144" s="41">
        <f t="shared" si="4"/>
        <v>0</v>
      </c>
      <c r="F144" s="41">
        <v>331000</v>
      </c>
      <c r="G144" s="41">
        <v>28947334</v>
      </c>
      <c r="H144" s="41">
        <v>0</v>
      </c>
      <c r="I144" s="41">
        <f t="shared" si="5"/>
        <v>28947334</v>
      </c>
      <c r="J144" s="99"/>
      <c r="K144" s="99"/>
    </row>
    <row r="145" spans="1:11" ht="23.1" customHeight="1">
      <c r="A145" s="36" t="s">
        <v>377</v>
      </c>
      <c r="B145" s="41">
        <v>0</v>
      </c>
      <c r="C145" s="41">
        <v>0</v>
      </c>
      <c r="D145" s="41">
        <v>0</v>
      </c>
      <c r="E145" s="41">
        <f t="shared" si="4"/>
        <v>0</v>
      </c>
      <c r="F145" s="41">
        <v>5120000</v>
      </c>
      <c r="G145" s="41">
        <v>6382707952</v>
      </c>
      <c r="H145" s="41">
        <v>-6090608751</v>
      </c>
      <c r="I145" s="41">
        <f t="shared" si="5"/>
        <v>292099201</v>
      </c>
      <c r="J145" s="99"/>
      <c r="K145" s="99"/>
    </row>
    <row r="146" spans="1:11" ht="23.1" customHeight="1">
      <c r="A146" s="36" t="s">
        <v>378</v>
      </c>
      <c r="B146" s="41">
        <v>0</v>
      </c>
      <c r="C146" s="41">
        <v>0</v>
      </c>
      <c r="D146" s="41">
        <v>0</v>
      </c>
      <c r="E146" s="41">
        <f t="shared" si="4"/>
        <v>0</v>
      </c>
      <c r="F146" s="41">
        <v>862000</v>
      </c>
      <c r="G146" s="41">
        <v>64546981</v>
      </c>
      <c r="H146" s="41">
        <v>0</v>
      </c>
      <c r="I146" s="41">
        <f t="shared" si="5"/>
        <v>64546981</v>
      </c>
      <c r="J146" s="99"/>
      <c r="K146" s="99"/>
    </row>
    <row r="147" spans="1:11" ht="23.1" customHeight="1">
      <c r="A147" s="36" t="s">
        <v>379</v>
      </c>
      <c r="B147" s="41">
        <v>0</v>
      </c>
      <c r="C147" s="41">
        <v>0</v>
      </c>
      <c r="D147" s="41">
        <v>0</v>
      </c>
      <c r="E147" s="41">
        <f t="shared" si="4"/>
        <v>0</v>
      </c>
      <c r="F147" s="41">
        <v>6132000</v>
      </c>
      <c r="G147" s="41">
        <v>-702291420</v>
      </c>
      <c r="H147" s="41">
        <v>0</v>
      </c>
      <c r="I147" s="41">
        <f t="shared" si="5"/>
        <v>-702291420</v>
      </c>
      <c r="J147" s="99"/>
      <c r="K147" s="99"/>
    </row>
    <row r="148" spans="1:11" ht="23.1" customHeight="1">
      <c r="A148" s="36" t="s">
        <v>380</v>
      </c>
      <c r="B148" s="41">
        <v>0</v>
      </c>
      <c r="C148" s="41">
        <v>0</v>
      </c>
      <c r="D148" s="41">
        <v>0</v>
      </c>
      <c r="E148" s="41">
        <f t="shared" si="4"/>
        <v>0</v>
      </c>
      <c r="F148" s="41">
        <v>19000000</v>
      </c>
      <c r="G148" s="41">
        <v>10171738118</v>
      </c>
      <c r="H148" s="41">
        <v>0</v>
      </c>
      <c r="I148" s="41">
        <f t="shared" si="5"/>
        <v>10171738118</v>
      </c>
      <c r="J148" s="99"/>
      <c r="K148" s="99"/>
    </row>
    <row r="149" spans="1:11" ht="23.1" customHeight="1">
      <c r="A149" s="36" t="s">
        <v>381</v>
      </c>
      <c r="B149" s="41">
        <v>0</v>
      </c>
      <c r="C149" s="41">
        <v>0</v>
      </c>
      <c r="D149" s="41">
        <v>0</v>
      </c>
      <c r="E149" s="41">
        <f t="shared" si="4"/>
        <v>0</v>
      </c>
      <c r="F149" s="41">
        <v>20000</v>
      </c>
      <c r="G149" s="41">
        <v>409157701</v>
      </c>
      <c r="H149" s="41">
        <v>4020000</v>
      </c>
      <c r="I149" s="41">
        <f t="shared" si="5"/>
        <v>413177701</v>
      </c>
      <c r="J149" s="99"/>
      <c r="K149" s="99"/>
    </row>
    <row r="150" spans="1:11" ht="23.1" customHeight="1">
      <c r="A150" s="36" t="s">
        <v>382</v>
      </c>
      <c r="B150" s="41">
        <v>0</v>
      </c>
      <c r="C150" s="41">
        <v>0</v>
      </c>
      <c r="D150" s="41">
        <v>0</v>
      </c>
      <c r="E150" s="41">
        <f t="shared" si="4"/>
        <v>0</v>
      </c>
      <c r="F150" s="41">
        <v>1001000</v>
      </c>
      <c r="G150" s="41">
        <v>3791386198</v>
      </c>
      <c r="H150" s="41">
        <v>220220000</v>
      </c>
      <c r="I150" s="41">
        <f t="shared" si="5"/>
        <v>4011606198</v>
      </c>
      <c r="J150" s="99"/>
      <c r="K150" s="99"/>
    </row>
    <row r="151" spans="1:11" ht="23.1" customHeight="1">
      <c r="A151" s="36" t="s">
        <v>383</v>
      </c>
      <c r="B151" s="41">
        <v>0</v>
      </c>
      <c r="C151" s="41">
        <v>0</v>
      </c>
      <c r="D151" s="41">
        <v>0</v>
      </c>
      <c r="E151" s="41">
        <f t="shared" si="4"/>
        <v>0</v>
      </c>
      <c r="F151" s="41">
        <v>5000</v>
      </c>
      <c r="G151" s="41">
        <v>299923</v>
      </c>
      <c r="H151" s="41">
        <v>0</v>
      </c>
      <c r="I151" s="41">
        <f t="shared" si="5"/>
        <v>299923</v>
      </c>
      <c r="J151" s="99"/>
      <c r="K151" s="99"/>
    </row>
    <row r="152" spans="1:11" ht="23.1" customHeight="1">
      <c r="A152" s="36" t="s">
        <v>384</v>
      </c>
      <c r="B152" s="41">
        <v>0</v>
      </c>
      <c r="C152" s="41">
        <v>0</v>
      </c>
      <c r="D152" s="41">
        <v>0</v>
      </c>
      <c r="E152" s="41">
        <f t="shared" si="4"/>
        <v>0</v>
      </c>
      <c r="F152" s="41">
        <v>4096000</v>
      </c>
      <c r="G152" s="41">
        <v>4400289482</v>
      </c>
      <c r="H152" s="41">
        <v>-3993136876</v>
      </c>
      <c r="I152" s="41">
        <f t="shared" si="5"/>
        <v>407152606</v>
      </c>
      <c r="J152" s="99"/>
      <c r="K152" s="99"/>
    </row>
    <row r="153" spans="1:11" ht="23.1" customHeight="1">
      <c r="A153" s="36" t="s">
        <v>385</v>
      </c>
      <c r="B153" s="41">
        <v>0</v>
      </c>
      <c r="C153" s="41">
        <v>0</v>
      </c>
      <c r="D153" s="41">
        <v>0</v>
      </c>
      <c r="E153" s="41">
        <f t="shared" si="4"/>
        <v>0</v>
      </c>
      <c r="F153" s="41">
        <v>151000</v>
      </c>
      <c r="G153" s="41">
        <v>815542641</v>
      </c>
      <c r="H153" s="41">
        <v>-820044741</v>
      </c>
      <c r="I153" s="41">
        <f t="shared" si="5"/>
        <v>-4502100</v>
      </c>
      <c r="J153" s="99"/>
      <c r="K153" s="99"/>
    </row>
    <row r="154" spans="1:11" ht="23.1" customHeight="1">
      <c r="A154" s="36" t="s">
        <v>386</v>
      </c>
      <c r="B154" s="41">
        <v>0</v>
      </c>
      <c r="C154" s="41">
        <v>0</v>
      </c>
      <c r="D154" s="41">
        <v>0</v>
      </c>
      <c r="E154" s="41">
        <f t="shared" si="4"/>
        <v>0</v>
      </c>
      <c r="F154" s="41">
        <v>12567000</v>
      </c>
      <c r="G154" s="41">
        <v>13637544</v>
      </c>
      <c r="H154" s="41">
        <v>-473034747</v>
      </c>
      <c r="I154" s="41">
        <f t="shared" si="5"/>
        <v>-459397203</v>
      </c>
      <c r="J154" s="99"/>
      <c r="K154" s="99"/>
    </row>
    <row r="155" spans="1:11" ht="23.1" customHeight="1">
      <c r="A155" s="36" t="s">
        <v>387</v>
      </c>
      <c r="B155" s="41">
        <v>0</v>
      </c>
      <c r="C155" s="41">
        <v>0</v>
      </c>
      <c r="D155" s="41">
        <v>0</v>
      </c>
      <c r="E155" s="41">
        <f t="shared" si="4"/>
        <v>0</v>
      </c>
      <c r="F155" s="41">
        <v>100000</v>
      </c>
      <c r="G155" s="41">
        <v>179010000</v>
      </c>
      <c r="H155" s="41">
        <v>-170293566</v>
      </c>
      <c r="I155" s="41">
        <f t="shared" si="5"/>
        <v>8716434</v>
      </c>
      <c r="J155" s="99"/>
      <c r="K155" s="99"/>
    </row>
    <row r="156" spans="1:11" ht="23.1" customHeight="1">
      <c r="A156" s="36" t="s">
        <v>388</v>
      </c>
      <c r="B156" s="41">
        <v>0</v>
      </c>
      <c r="C156" s="41">
        <v>0</v>
      </c>
      <c r="D156" s="41">
        <v>0</v>
      </c>
      <c r="E156" s="41">
        <f t="shared" si="4"/>
        <v>0</v>
      </c>
      <c r="F156" s="41">
        <v>1009000</v>
      </c>
      <c r="G156" s="41">
        <v>211832914027</v>
      </c>
      <c r="H156" s="41">
        <v>-202237610355</v>
      </c>
      <c r="I156" s="41">
        <f t="shared" si="5"/>
        <v>9595303672</v>
      </c>
      <c r="J156" s="99"/>
      <c r="K156" s="99"/>
    </row>
    <row r="157" spans="1:11" ht="23.1" customHeight="1">
      <c r="A157" s="36" t="s">
        <v>389</v>
      </c>
      <c r="B157" s="41">
        <v>0</v>
      </c>
      <c r="C157" s="41">
        <v>0</v>
      </c>
      <c r="D157" s="41">
        <v>0</v>
      </c>
      <c r="E157" s="41">
        <f t="shared" si="4"/>
        <v>0</v>
      </c>
      <c r="F157" s="41">
        <v>70000</v>
      </c>
      <c r="G157" s="41">
        <v>-2037925435</v>
      </c>
      <c r="H157" s="41">
        <v>31500000</v>
      </c>
      <c r="I157" s="41">
        <f t="shared" si="5"/>
        <v>-2006425435</v>
      </c>
      <c r="J157" s="99"/>
      <c r="K157" s="99"/>
    </row>
    <row r="158" spans="1:11" ht="23.1" customHeight="1">
      <c r="A158" s="36" t="s">
        <v>390</v>
      </c>
      <c r="B158" s="41">
        <v>0</v>
      </c>
      <c r="C158" s="41">
        <v>0</v>
      </c>
      <c r="D158" s="41">
        <v>0</v>
      </c>
      <c r="E158" s="41">
        <f t="shared" si="4"/>
        <v>0</v>
      </c>
      <c r="F158" s="41">
        <v>400000</v>
      </c>
      <c r="G158" s="41">
        <v>0</v>
      </c>
      <c r="H158" s="41">
        <v>1600000</v>
      </c>
      <c r="I158" s="41">
        <f t="shared" si="5"/>
        <v>1600000</v>
      </c>
      <c r="J158" s="99"/>
      <c r="K158" s="99"/>
    </row>
    <row r="159" spans="1:11" ht="23.1" customHeight="1">
      <c r="A159" s="36" t="s">
        <v>391</v>
      </c>
      <c r="B159" s="41">
        <v>0</v>
      </c>
      <c r="C159" s="41">
        <v>0</v>
      </c>
      <c r="D159" s="41">
        <v>0</v>
      </c>
      <c r="E159" s="41">
        <f t="shared" si="4"/>
        <v>0</v>
      </c>
      <c r="F159" s="41">
        <v>1254000</v>
      </c>
      <c r="G159" s="41">
        <v>0</v>
      </c>
      <c r="H159" s="41">
        <v>1254000</v>
      </c>
      <c r="I159" s="41">
        <f t="shared" si="5"/>
        <v>1254000</v>
      </c>
      <c r="J159" s="99"/>
      <c r="K159" s="99"/>
    </row>
    <row r="160" spans="1:11" ht="23.1" customHeight="1">
      <c r="A160" s="36" t="s">
        <v>392</v>
      </c>
      <c r="B160" s="41">
        <v>0</v>
      </c>
      <c r="C160" s="41">
        <v>0</v>
      </c>
      <c r="D160" s="41">
        <v>0</v>
      </c>
      <c r="E160" s="41">
        <f t="shared" si="4"/>
        <v>0</v>
      </c>
      <c r="F160" s="41">
        <v>268000</v>
      </c>
      <c r="G160" s="41">
        <v>-1028622</v>
      </c>
      <c r="H160" s="41">
        <v>24120000</v>
      </c>
      <c r="I160" s="41">
        <f t="shared" si="5"/>
        <v>23091378</v>
      </c>
      <c r="J160" s="99"/>
      <c r="K160" s="99"/>
    </row>
    <row r="161" spans="1:11" ht="23.1" customHeight="1">
      <c r="A161" s="36" t="s">
        <v>393</v>
      </c>
      <c r="B161" s="41">
        <v>0</v>
      </c>
      <c r="C161" s="41">
        <v>0</v>
      </c>
      <c r="D161" s="41">
        <v>0</v>
      </c>
      <c r="E161" s="41">
        <f t="shared" si="4"/>
        <v>0</v>
      </c>
      <c r="F161" s="41">
        <v>500000</v>
      </c>
      <c r="G161" s="41">
        <v>1149703875</v>
      </c>
      <c r="H161" s="41">
        <v>-1199691000</v>
      </c>
      <c r="I161" s="41">
        <f t="shared" si="5"/>
        <v>-49987125</v>
      </c>
      <c r="J161" s="99"/>
      <c r="K161" s="99"/>
    </row>
    <row r="162" spans="1:11" ht="23.1" customHeight="1">
      <c r="A162" s="36" t="s">
        <v>394</v>
      </c>
      <c r="B162" s="41">
        <v>0</v>
      </c>
      <c r="C162" s="41">
        <v>0</v>
      </c>
      <c r="D162" s="41">
        <v>0</v>
      </c>
      <c r="E162" s="41">
        <f t="shared" si="4"/>
        <v>0</v>
      </c>
      <c r="F162" s="41">
        <v>48000</v>
      </c>
      <c r="G162" s="41">
        <v>265040844</v>
      </c>
      <c r="H162" s="41">
        <v>-256655254</v>
      </c>
      <c r="I162" s="41">
        <f t="shared" si="5"/>
        <v>8385590</v>
      </c>
      <c r="J162" s="99"/>
      <c r="K162" s="99"/>
    </row>
    <row r="163" spans="1:11" ht="23.1" customHeight="1">
      <c r="A163" s="36" t="s">
        <v>395</v>
      </c>
      <c r="B163" s="41">
        <v>0</v>
      </c>
      <c r="C163" s="41">
        <v>0</v>
      </c>
      <c r="D163" s="41">
        <v>0</v>
      </c>
      <c r="E163" s="41">
        <f t="shared" si="4"/>
        <v>0</v>
      </c>
      <c r="F163" s="41">
        <v>4280</v>
      </c>
      <c r="G163" s="41">
        <v>49298524</v>
      </c>
      <c r="H163" s="41">
        <v>-44120906</v>
      </c>
      <c r="I163" s="41">
        <f t="shared" si="5"/>
        <v>5177618</v>
      </c>
      <c r="J163" s="99"/>
      <c r="K163" s="99"/>
    </row>
    <row r="164" spans="1:11" ht="23.1" customHeight="1">
      <c r="A164" s="36" t="s">
        <v>396</v>
      </c>
      <c r="B164" s="41">
        <v>0</v>
      </c>
      <c r="C164" s="41">
        <v>0</v>
      </c>
      <c r="D164" s="41">
        <v>0</v>
      </c>
      <c r="E164" s="41">
        <f t="shared" si="4"/>
        <v>0</v>
      </c>
      <c r="F164" s="41">
        <v>15709364</v>
      </c>
      <c r="G164" s="41">
        <v>66842971722</v>
      </c>
      <c r="H164" s="41">
        <v>-56300616009</v>
      </c>
      <c r="I164" s="41">
        <f t="shared" si="5"/>
        <v>10542355713</v>
      </c>
      <c r="J164" s="99"/>
      <c r="K164" s="99"/>
    </row>
    <row r="165" spans="1:11" ht="23.1" customHeight="1">
      <c r="A165" s="36" t="s">
        <v>397</v>
      </c>
      <c r="B165" s="41">
        <v>0</v>
      </c>
      <c r="C165" s="41">
        <v>0</v>
      </c>
      <c r="D165" s="41">
        <v>0</v>
      </c>
      <c r="E165" s="41">
        <f t="shared" si="4"/>
        <v>0</v>
      </c>
      <c r="F165" s="41">
        <v>11808000</v>
      </c>
      <c r="G165" s="41">
        <v>-155121563</v>
      </c>
      <c r="H165" s="41">
        <v>637632000</v>
      </c>
      <c r="I165" s="41">
        <f t="shared" si="5"/>
        <v>482510437</v>
      </c>
      <c r="J165" s="99"/>
      <c r="K165" s="99"/>
    </row>
    <row r="166" spans="1:11" ht="23.1" customHeight="1">
      <c r="A166" s="36" t="s">
        <v>398</v>
      </c>
      <c r="B166" s="41">
        <v>0</v>
      </c>
      <c r="C166" s="41">
        <v>0</v>
      </c>
      <c r="D166" s="41">
        <v>0</v>
      </c>
      <c r="E166" s="41">
        <f t="shared" si="4"/>
        <v>0</v>
      </c>
      <c r="F166" s="41">
        <v>6623000</v>
      </c>
      <c r="G166" s="41">
        <v>-16252171</v>
      </c>
      <c r="H166" s="41">
        <v>99345000</v>
      </c>
      <c r="I166" s="41">
        <f t="shared" si="5"/>
        <v>83092829</v>
      </c>
      <c r="J166" s="99"/>
      <c r="K166" s="99"/>
    </row>
    <row r="167" spans="1:11" ht="23.1" customHeight="1">
      <c r="A167" s="36" t="s">
        <v>399</v>
      </c>
      <c r="B167" s="41">
        <v>0</v>
      </c>
      <c r="C167" s="41">
        <v>0</v>
      </c>
      <c r="D167" s="41">
        <v>0</v>
      </c>
      <c r="E167" s="41">
        <f t="shared" si="4"/>
        <v>0</v>
      </c>
      <c r="F167" s="41">
        <v>2000</v>
      </c>
      <c r="G167" s="41">
        <v>0</v>
      </c>
      <c r="H167" s="41">
        <v>76000</v>
      </c>
      <c r="I167" s="41">
        <f t="shared" si="5"/>
        <v>76000</v>
      </c>
      <c r="J167" s="99"/>
      <c r="K167" s="99"/>
    </row>
    <row r="168" spans="1:11" ht="23.1" customHeight="1">
      <c r="A168" s="36" t="s">
        <v>400</v>
      </c>
      <c r="B168" s="41">
        <v>0</v>
      </c>
      <c r="C168" s="41">
        <v>0</v>
      </c>
      <c r="D168" s="41">
        <v>0</v>
      </c>
      <c r="E168" s="41">
        <f t="shared" si="4"/>
        <v>0</v>
      </c>
      <c r="F168" s="41">
        <v>200000</v>
      </c>
      <c r="G168" s="41">
        <v>0</v>
      </c>
      <c r="H168" s="41">
        <v>3800000</v>
      </c>
      <c r="I168" s="41">
        <f t="shared" si="5"/>
        <v>3800000</v>
      </c>
      <c r="J168" s="99"/>
      <c r="K168" s="99"/>
    </row>
    <row r="169" spans="1:11" ht="23.1" customHeight="1">
      <c r="A169" s="36" t="s">
        <v>401</v>
      </c>
      <c r="B169" s="41">
        <v>0</v>
      </c>
      <c r="C169" s="41">
        <v>0</v>
      </c>
      <c r="D169" s="41">
        <v>0</v>
      </c>
      <c r="E169" s="41">
        <f t="shared" si="4"/>
        <v>0</v>
      </c>
      <c r="F169" s="41">
        <v>600000</v>
      </c>
      <c r="G169" s="41">
        <v>0</v>
      </c>
      <c r="H169" s="41">
        <v>6000000</v>
      </c>
      <c r="I169" s="41">
        <f t="shared" si="5"/>
        <v>6000000</v>
      </c>
      <c r="J169" s="99"/>
      <c r="K169" s="99"/>
    </row>
    <row r="170" spans="1:11" ht="23.1" customHeight="1">
      <c r="A170" s="36" t="s">
        <v>402</v>
      </c>
      <c r="B170" s="41">
        <v>0</v>
      </c>
      <c r="C170" s="41">
        <v>0</v>
      </c>
      <c r="D170" s="41">
        <v>0</v>
      </c>
      <c r="E170" s="41">
        <f t="shared" si="4"/>
        <v>0</v>
      </c>
      <c r="F170" s="41">
        <v>1447000</v>
      </c>
      <c r="G170" s="41">
        <v>0</v>
      </c>
      <c r="H170" s="41">
        <v>89714000</v>
      </c>
      <c r="I170" s="41">
        <f t="shared" si="5"/>
        <v>89714000</v>
      </c>
      <c r="J170" s="99"/>
      <c r="K170" s="99"/>
    </row>
    <row r="171" spans="1:11" ht="23.1" customHeight="1">
      <c r="A171" s="36" t="s">
        <v>403</v>
      </c>
      <c r="B171" s="41">
        <v>0</v>
      </c>
      <c r="C171" s="41">
        <v>0</v>
      </c>
      <c r="D171" s="41">
        <v>0</v>
      </c>
      <c r="E171" s="41">
        <f t="shared" si="4"/>
        <v>0</v>
      </c>
      <c r="F171" s="41">
        <v>94550000</v>
      </c>
      <c r="G171" s="41">
        <v>48488223456</v>
      </c>
      <c r="H171" s="41">
        <v>-21534887219</v>
      </c>
      <c r="I171" s="41">
        <f t="shared" si="5"/>
        <v>26953336237</v>
      </c>
      <c r="J171" s="99"/>
      <c r="K171" s="99"/>
    </row>
    <row r="172" spans="1:11" ht="23.1" customHeight="1">
      <c r="A172" s="36" t="s">
        <v>404</v>
      </c>
      <c r="B172" s="41">
        <v>0</v>
      </c>
      <c r="C172" s="41">
        <v>0</v>
      </c>
      <c r="D172" s="41">
        <v>0</v>
      </c>
      <c r="E172" s="41">
        <f t="shared" si="4"/>
        <v>0</v>
      </c>
      <c r="F172" s="41">
        <v>28000000</v>
      </c>
      <c r="G172" s="41">
        <v>8880487368</v>
      </c>
      <c r="H172" s="41">
        <v>0</v>
      </c>
      <c r="I172" s="41">
        <f t="shared" si="5"/>
        <v>8880487368</v>
      </c>
      <c r="J172" s="99"/>
      <c r="K172" s="99"/>
    </row>
    <row r="173" spans="1:11" ht="23.1" customHeight="1">
      <c r="A173" s="36" t="s">
        <v>405</v>
      </c>
      <c r="B173" s="41">
        <v>0</v>
      </c>
      <c r="C173" s="41">
        <v>0</v>
      </c>
      <c r="D173" s="41">
        <v>0</v>
      </c>
      <c r="E173" s="41">
        <f t="shared" si="4"/>
        <v>0</v>
      </c>
      <c r="F173" s="41">
        <v>49711000</v>
      </c>
      <c r="G173" s="41">
        <v>-3822699460</v>
      </c>
      <c r="H173" s="41">
        <v>13345208288</v>
      </c>
      <c r="I173" s="41">
        <f t="shared" si="5"/>
        <v>9522508828</v>
      </c>
      <c r="J173" s="99"/>
      <c r="K173" s="99"/>
    </row>
    <row r="174" spans="1:11" ht="23.1" customHeight="1">
      <c r="A174" s="36" t="s">
        <v>406</v>
      </c>
      <c r="B174" s="41">
        <v>0</v>
      </c>
      <c r="C174" s="41">
        <v>0</v>
      </c>
      <c r="D174" s="41">
        <v>0</v>
      </c>
      <c r="E174" s="41">
        <f t="shared" si="4"/>
        <v>0</v>
      </c>
      <c r="F174" s="41">
        <v>130087000</v>
      </c>
      <c r="G174" s="41">
        <v>12849789522</v>
      </c>
      <c r="H174" s="41">
        <v>0</v>
      </c>
      <c r="I174" s="41">
        <f t="shared" si="5"/>
        <v>12849789522</v>
      </c>
      <c r="J174" s="99"/>
      <c r="K174" s="99"/>
    </row>
    <row r="175" spans="1:11" ht="23.1" customHeight="1">
      <c r="A175" s="36" t="s">
        <v>407</v>
      </c>
      <c r="B175" s="41">
        <v>0</v>
      </c>
      <c r="C175" s="41">
        <v>0</v>
      </c>
      <c r="D175" s="41">
        <v>0</v>
      </c>
      <c r="E175" s="41">
        <f t="shared" si="4"/>
        <v>0</v>
      </c>
      <c r="F175" s="41">
        <v>29759000</v>
      </c>
      <c r="G175" s="41">
        <v>-8163234</v>
      </c>
      <c r="H175" s="41">
        <v>178554000</v>
      </c>
      <c r="I175" s="41">
        <f t="shared" si="5"/>
        <v>170390766</v>
      </c>
      <c r="J175" s="99"/>
      <c r="K175" s="99"/>
    </row>
    <row r="176" spans="1:11" ht="23.1" customHeight="1">
      <c r="A176" s="36" t="s">
        <v>408</v>
      </c>
      <c r="B176" s="41">
        <v>0</v>
      </c>
      <c r="C176" s="41">
        <v>0</v>
      </c>
      <c r="D176" s="41">
        <v>0</v>
      </c>
      <c r="E176" s="41">
        <f t="shared" si="4"/>
        <v>0</v>
      </c>
      <c r="F176" s="41">
        <v>795036</v>
      </c>
      <c r="G176" s="41">
        <v>27364962</v>
      </c>
      <c r="H176" s="41">
        <v>0</v>
      </c>
      <c r="I176" s="41">
        <f t="shared" si="5"/>
        <v>27364962</v>
      </c>
      <c r="J176" s="99"/>
      <c r="K176" s="99"/>
    </row>
    <row r="177" spans="1:11" ht="23.1" customHeight="1">
      <c r="A177" s="36" t="s">
        <v>409</v>
      </c>
      <c r="B177" s="41">
        <v>0</v>
      </c>
      <c r="C177" s="41">
        <v>0</v>
      </c>
      <c r="D177" s="41">
        <v>0</v>
      </c>
      <c r="E177" s="41">
        <f t="shared" si="4"/>
        <v>0</v>
      </c>
      <c r="F177" s="41">
        <v>2861130</v>
      </c>
      <c r="G177" s="41">
        <v>121558699</v>
      </c>
      <c r="H177" s="41">
        <v>0</v>
      </c>
      <c r="I177" s="41">
        <f t="shared" si="5"/>
        <v>121558699</v>
      </c>
      <c r="J177" s="99"/>
      <c r="K177" s="99"/>
    </row>
    <row r="178" spans="1:11" ht="23.1" customHeight="1">
      <c r="A178" s="36" t="s">
        <v>410</v>
      </c>
      <c r="B178" s="41">
        <v>0</v>
      </c>
      <c r="C178" s="41">
        <v>0</v>
      </c>
      <c r="D178" s="41">
        <v>0</v>
      </c>
      <c r="E178" s="41">
        <f t="shared" si="4"/>
        <v>0</v>
      </c>
      <c r="F178" s="41">
        <v>2086656</v>
      </c>
      <c r="G178" s="41">
        <v>342879754</v>
      </c>
      <c r="H178" s="41">
        <v>0</v>
      </c>
      <c r="I178" s="41">
        <f t="shared" si="5"/>
        <v>342879754</v>
      </c>
      <c r="J178" s="99"/>
      <c r="K178" s="99"/>
    </row>
    <row r="179" spans="1:11" ht="23.1" customHeight="1">
      <c r="A179" s="36" t="s">
        <v>411</v>
      </c>
      <c r="B179" s="41">
        <v>0</v>
      </c>
      <c r="C179" s="41">
        <v>0</v>
      </c>
      <c r="D179" s="41">
        <v>0</v>
      </c>
      <c r="E179" s="41">
        <f t="shared" si="4"/>
        <v>0</v>
      </c>
      <c r="F179" s="41">
        <v>144552</v>
      </c>
      <c r="G179" s="41">
        <v>94655630</v>
      </c>
      <c r="H179" s="41">
        <v>0</v>
      </c>
      <c r="I179" s="41">
        <f t="shared" si="5"/>
        <v>94655630</v>
      </c>
      <c r="J179" s="99"/>
      <c r="K179" s="99"/>
    </row>
    <row r="180" spans="1:11" ht="23.1" customHeight="1">
      <c r="A180" s="36" t="s">
        <v>412</v>
      </c>
      <c r="B180" s="41">
        <v>0</v>
      </c>
      <c r="C180" s="41">
        <v>0</v>
      </c>
      <c r="D180" s="41">
        <v>0</v>
      </c>
      <c r="E180" s="41">
        <f t="shared" si="4"/>
        <v>0</v>
      </c>
      <c r="F180" s="41">
        <v>312000</v>
      </c>
      <c r="G180" s="41">
        <v>1189326</v>
      </c>
      <c r="H180" s="41">
        <v>31200000</v>
      </c>
      <c r="I180" s="41">
        <f t="shared" si="5"/>
        <v>32389326</v>
      </c>
      <c r="J180" s="99"/>
      <c r="K180" s="99"/>
    </row>
    <row r="181" spans="1:11" ht="23.1" customHeight="1">
      <c r="A181" s="36" t="s">
        <v>413</v>
      </c>
      <c r="B181" s="41">
        <v>0</v>
      </c>
      <c r="C181" s="41">
        <v>0</v>
      </c>
      <c r="D181" s="41">
        <v>0</v>
      </c>
      <c r="E181" s="41">
        <f t="shared" si="4"/>
        <v>0</v>
      </c>
      <c r="F181" s="41">
        <v>100000</v>
      </c>
      <c r="G181" s="41">
        <v>443808156</v>
      </c>
      <c r="H181" s="41">
        <v>-421145992</v>
      </c>
      <c r="I181" s="41">
        <f t="shared" si="5"/>
        <v>22662164</v>
      </c>
      <c r="J181" s="99"/>
      <c r="K181" s="99"/>
    </row>
    <row r="182" spans="1:11" ht="23.1" customHeight="1">
      <c r="A182" s="36" t="s">
        <v>414</v>
      </c>
      <c r="B182" s="41">
        <v>0</v>
      </c>
      <c r="C182" s="41">
        <v>0</v>
      </c>
      <c r="D182" s="41">
        <v>0</v>
      </c>
      <c r="E182" s="41">
        <f t="shared" si="4"/>
        <v>0</v>
      </c>
      <c r="F182" s="41">
        <v>11371000</v>
      </c>
      <c r="G182" s="41">
        <v>-67024212</v>
      </c>
      <c r="H182" s="41">
        <v>170565000</v>
      </c>
      <c r="I182" s="41">
        <f t="shared" si="5"/>
        <v>103540788</v>
      </c>
      <c r="J182" s="99"/>
      <c r="K182" s="99"/>
    </row>
    <row r="183" spans="1:11" ht="23.1" customHeight="1">
      <c r="A183" s="36" t="s">
        <v>415</v>
      </c>
      <c r="B183" s="41">
        <v>0</v>
      </c>
      <c r="C183" s="41">
        <v>0</v>
      </c>
      <c r="D183" s="41">
        <v>0</v>
      </c>
      <c r="E183" s="41">
        <f t="shared" si="4"/>
        <v>0</v>
      </c>
      <c r="F183" s="41">
        <v>4907000</v>
      </c>
      <c r="G183" s="41">
        <v>-71054271</v>
      </c>
      <c r="H183" s="41">
        <v>122675000</v>
      </c>
      <c r="I183" s="41">
        <f t="shared" si="5"/>
        <v>51620729</v>
      </c>
      <c r="J183" s="99"/>
      <c r="K183" s="99"/>
    </row>
    <row r="184" spans="1:11" ht="23.1" customHeight="1">
      <c r="A184" s="36" t="s">
        <v>416</v>
      </c>
      <c r="B184" s="41">
        <v>0</v>
      </c>
      <c r="C184" s="41">
        <v>0</v>
      </c>
      <c r="D184" s="41">
        <v>0</v>
      </c>
      <c r="E184" s="41">
        <f t="shared" si="4"/>
        <v>0</v>
      </c>
      <c r="F184" s="41">
        <v>15000000</v>
      </c>
      <c r="G184" s="41">
        <v>2139246965</v>
      </c>
      <c r="H184" s="41">
        <v>0</v>
      </c>
      <c r="I184" s="41">
        <f t="shared" si="5"/>
        <v>2139246965</v>
      </c>
      <c r="J184" s="99"/>
      <c r="K184" s="99"/>
    </row>
    <row r="185" spans="1:11" ht="23.1" customHeight="1">
      <c r="A185" s="36" t="s">
        <v>417</v>
      </c>
      <c r="B185" s="41">
        <v>0</v>
      </c>
      <c r="C185" s="41">
        <v>0</v>
      </c>
      <c r="D185" s="41">
        <v>0</v>
      </c>
      <c r="E185" s="41">
        <f t="shared" si="4"/>
        <v>0</v>
      </c>
      <c r="F185" s="41">
        <v>233000</v>
      </c>
      <c r="G185" s="41">
        <v>-800206</v>
      </c>
      <c r="H185" s="41">
        <v>11650000</v>
      </c>
      <c r="I185" s="41">
        <f t="shared" si="5"/>
        <v>10849794</v>
      </c>
      <c r="J185" s="99"/>
      <c r="K185" s="99"/>
    </row>
    <row r="186" spans="1:11" ht="23.1" customHeight="1">
      <c r="A186" s="36" t="s">
        <v>418</v>
      </c>
      <c r="B186" s="41">
        <v>0</v>
      </c>
      <c r="C186" s="41">
        <v>0</v>
      </c>
      <c r="D186" s="41">
        <v>0</v>
      </c>
      <c r="E186" s="41">
        <f t="shared" si="4"/>
        <v>0</v>
      </c>
      <c r="F186" s="41">
        <v>10000</v>
      </c>
      <c r="G186" s="41">
        <v>49012379</v>
      </c>
      <c r="H186" s="41">
        <v>1000000</v>
      </c>
      <c r="I186" s="41">
        <f t="shared" si="5"/>
        <v>50012379</v>
      </c>
      <c r="J186" s="99"/>
      <c r="K186" s="99"/>
    </row>
    <row r="187" spans="1:11" ht="23.1" customHeight="1">
      <c r="A187" s="36" t="s">
        <v>419</v>
      </c>
      <c r="B187" s="41">
        <v>0</v>
      </c>
      <c r="C187" s="41">
        <v>0</v>
      </c>
      <c r="D187" s="41">
        <v>0</v>
      </c>
      <c r="E187" s="41">
        <f t="shared" si="4"/>
        <v>0</v>
      </c>
      <c r="F187" s="41">
        <v>416000</v>
      </c>
      <c r="G187" s="41">
        <v>1557355888</v>
      </c>
      <c r="H187" s="41">
        <v>-2638427</v>
      </c>
      <c r="I187" s="41">
        <f t="shared" si="5"/>
        <v>1554717461</v>
      </c>
      <c r="J187" s="99"/>
      <c r="K187" s="99"/>
    </row>
    <row r="188" spans="1:11" ht="23.1" customHeight="1">
      <c r="A188" s="36" t="s">
        <v>420</v>
      </c>
      <c r="B188" s="41">
        <v>0</v>
      </c>
      <c r="C188" s="41">
        <v>0</v>
      </c>
      <c r="D188" s="41">
        <v>0</v>
      </c>
      <c r="E188" s="41">
        <f t="shared" si="4"/>
        <v>0</v>
      </c>
      <c r="F188" s="41">
        <v>38000</v>
      </c>
      <c r="G188" s="41">
        <v>529753563</v>
      </c>
      <c r="H188" s="41">
        <v>3800000</v>
      </c>
      <c r="I188" s="41">
        <f t="shared" si="5"/>
        <v>533553563</v>
      </c>
      <c r="J188" s="99"/>
      <c r="K188" s="99"/>
    </row>
    <row r="189" spans="1:11" ht="23.1" customHeight="1">
      <c r="A189" s="36" t="s">
        <v>421</v>
      </c>
      <c r="B189" s="41">
        <v>0</v>
      </c>
      <c r="C189" s="41">
        <v>0</v>
      </c>
      <c r="D189" s="41">
        <v>0</v>
      </c>
      <c r="E189" s="41">
        <f t="shared" si="4"/>
        <v>0</v>
      </c>
      <c r="F189" s="41">
        <v>1764000</v>
      </c>
      <c r="G189" s="41">
        <v>5821870914</v>
      </c>
      <c r="H189" s="41">
        <v>-6034597887</v>
      </c>
      <c r="I189" s="41">
        <f t="shared" si="5"/>
        <v>-212726973</v>
      </c>
      <c r="J189" s="99"/>
      <c r="K189" s="99"/>
    </row>
    <row r="190" spans="1:11" ht="23.1" customHeight="1">
      <c r="A190" s="36" t="s">
        <v>422</v>
      </c>
      <c r="B190" s="41">
        <v>0</v>
      </c>
      <c r="C190" s="41">
        <v>0</v>
      </c>
      <c r="D190" s="41">
        <v>0</v>
      </c>
      <c r="E190" s="41">
        <f t="shared" si="4"/>
        <v>0</v>
      </c>
      <c r="F190" s="41">
        <v>20000</v>
      </c>
      <c r="G190" s="41">
        <v>37791000</v>
      </c>
      <c r="H190" s="41">
        <v>-35300819</v>
      </c>
      <c r="I190" s="41">
        <f t="shared" si="5"/>
        <v>2490181</v>
      </c>
      <c r="J190" s="99"/>
      <c r="K190" s="99"/>
    </row>
    <row r="191" spans="1:11" ht="23.1" customHeight="1">
      <c r="A191" s="36" t="s">
        <v>423</v>
      </c>
      <c r="B191" s="41">
        <v>0</v>
      </c>
      <c r="C191" s="41">
        <v>0</v>
      </c>
      <c r="D191" s="41">
        <v>0</v>
      </c>
      <c r="E191" s="41">
        <f t="shared" si="4"/>
        <v>0</v>
      </c>
      <c r="F191" s="41">
        <v>1168000</v>
      </c>
      <c r="G191" s="41">
        <v>230429690</v>
      </c>
      <c r="H191" s="41">
        <v>-4208323</v>
      </c>
      <c r="I191" s="41">
        <f t="shared" si="5"/>
        <v>226221367</v>
      </c>
      <c r="J191" s="99"/>
      <c r="K191" s="99"/>
    </row>
    <row r="192" spans="1:11" ht="23.1" customHeight="1">
      <c r="A192" s="36" t="s">
        <v>424</v>
      </c>
      <c r="B192" s="41">
        <v>0</v>
      </c>
      <c r="C192" s="41">
        <v>0</v>
      </c>
      <c r="D192" s="41">
        <v>0</v>
      </c>
      <c r="E192" s="41">
        <f t="shared" si="4"/>
        <v>0</v>
      </c>
      <c r="F192" s="41">
        <v>908000</v>
      </c>
      <c r="G192" s="41">
        <v>4031415682</v>
      </c>
      <c r="H192" s="41">
        <v>-3815582684</v>
      </c>
      <c r="I192" s="41">
        <f t="shared" si="5"/>
        <v>215832998</v>
      </c>
      <c r="J192" s="99"/>
      <c r="K192" s="99"/>
    </row>
    <row r="193" spans="1:11" ht="23.1" customHeight="1">
      <c r="A193" s="36" t="s">
        <v>425</v>
      </c>
      <c r="B193" s="41">
        <v>0</v>
      </c>
      <c r="C193" s="41">
        <v>0</v>
      </c>
      <c r="D193" s="41">
        <v>0</v>
      </c>
      <c r="E193" s="41">
        <f t="shared" si="4"/>
        <v>0</v>
      </c>
      <c r="F193" s="41">
        <v>39000</v>
      </c>
      <c r="G193" s="41">
        <v>18595211</v>
      </c>
      <c r="H193" s="41">
        <v>2730000</v>
      </c>
      <c r="I193" s="41">
        <f t="shared" si="5"/>
        <v>21325211</v>
      </c>
      <c r="J193" s="99"/>
      <c r="K193" s="99"/>
    </row>
    <row r="194" spans="1:11" ht="23.1" customHeight="1">
      <c r="A194" s="36" t="s">
        <v>426</v>
      </c>
      <c r="B194" s="41">
        <v>0</v>
      </c>
      <c r="C194" s="41">
        <v>0</v>
      </c>
      <c r="D194" s="41">
        <v>0</v>
      </c>
      <c r="E194" s="41">
        <f t="shared" si="4"/>
        <v>0</v>
      </c>
      <c r="F194" s="41">
        <v>2020000</v>
      </c>
      <c r="G194" s="41">
        <v>704826</v>
      </c>
      <c r="H194" s="41">
        <v>137360000</v>
      </c>
      <c r="I194" s="41">
        <f t="shared" si="5"/>
        <v>138064826</v>
      </c>
      <c r="J194" s="99"/>
      <c r="K194" s="99"/>
    </row>
    <row r="195" spans="1:11" ht="23.1" customHeight="1">
      <c r="A195" s="36" t="s">
        <v>427</v>
      </c>
      <c r="B195" s="41">
        <v>0</v>
      </c>
      <c r="C195" s="41">
        <v>0</v>
      </c>
      <c r="D195" s="41">
        <v>0</v>
      </c>
      <c r="E195" s="41">
        <f t="shared" si="4"/>
        <v>0</v>
      </c>
      <c r="F195" s="41">
        <v>23139000</v>
      </c>
      <c r="G195" s="41">
        <v>5459252778</v>
      </c>
      <c r="H195" s="41">
        <v>0</v>
      </c>
      <c r="I195" s="41">
        <f t="shared" si="5"/>
        <v>5459252778</v>
      </c>
      <c r="J195" s="99"/>
      <c r="K195" s="99"/>
    </row>
    <row r="196" spans="1:11" ht="23.1" customHeight="1">
      <c r="A196" s="36" t="s">
        <v>428</v>
      </c>
      <c r="B196" s="41">
        <v>0</v>
      </c>
      <c r="C196" s="41">
        <v>0</v>
      </c>
      <c r="D196" s="41">
        <v>0</v>
      </c>
      <c r="E196" s="41">
        <f t="shared" si="4"/>
        <v>0</v>
      </c>
      <c r="F196" s="41">
        <v>5000</v>
      </c>
      <c r="G196" s="41">
        <v>35951254</v>
      </c>
      <c r="H196" s="41">
        <v>-34412275</v>
      </c>
      <c r="I196" s="41">
        <f t="shared" si="5"/>
        <v>1538979</v>
      </c>
      <c r="J196" s="99"/>
      <c r="K196" s="99"/>
    </row>
    <row r="197" spans="1:11" ht="23.1" customHeight="1">
      <c r="A197" s="36" t="s">
        <v>429</v>
      </c>
      <c r="B197" s="41">
        <v>0</v>
      </c>
      <c r="C197" s="41">
        <v>0</v>
      </c>
      <c r="D197" s="41">
        <v>0</v>
      </c>
      <c r="E197" s="41">
        <f t="shared" si="4"/>
        <v>0</v>
      </c>
      <c r="F197" s="41">
        <v>623392</v>
      </c>
      <c r="G197" s="41">
        <v>3310049571</v>
      </c>
      <c r="H197" s="41">
        <v>-3286448956</v>
      </c>
      <c r="I197" s="41">
        <f t="shared" si="5"/>
        <v>23600615</v>
      </c>
      <c r="J197" s="99"/>
      <c r="K197" s="99"/>
    </row>
    <row r="198" spans="1:11" ht="23.1" customHeight="1">
      <c r="A198" s="36" t="s">
        <v>430</v>
      </c>
      <c r="B198" s="41">
        <v>0</v>
      </c>
      <c r="C198" s="41">
        <v>0</v>
      </c>
      <c r="D198" s="41">
        <v>0</v>
      </c>
      <c r="E198" s="41">
        <f t="shared" si="4"/>
        <v>0</v>
      </c>
      <c r="F198" s="41">
        <v>2462000</v>
      </c>
      <c r="G198" s="41">
        <v>-4035032</v>
      </c>
      <c r="H198" s="41">
        <v>120638000</v>
      </c>
      <c r="I198" s="41">
        <f t="shared" si="5"/>
        <v>116602968</v>
      </c>
      <c r="J198" s="99"/>
      <c r="K198" s="99"/>
    </row>
    <row r="199" spans="1:11" ht="23.1" customHeight="1">
      <c r="A199" s="36" t="s">
        <v>431</v>
      </c>
      <c r="B199" s="41">
        <v>0</v>
      </c>
      <c r="C199" s="41">
        <v>0</v>
      </c>
      <c r="D199" s="41">
        <v>0</v>
      </c>
      <c r="E199" s="41">
        <f t="shared" si="4"/>
        <v>0</v>
      </c>
      <c r="F199" s="41">
        <v>592000</v>
      </c>
      <c r="G199" s="41">
        <v>-1276326</v>
      </c>
      <c r="H199" s="41">
        <v>76960000</v>
      </c>
      <c r="I199" s="41">
        <f t="shared" si="5"/>
        <v>75683674</v>
      </c>
      <c r="J199" s="99"/>
      <c r="K199" s="99"/>
    </row>
    <row r="200" spans="1:11" ht="23.1" customHeight="1">
      <c r="A200" s="36" t="s">
        <v>432</v>
      </c>
      <c r="B200" s="41">
        <v>0</v>
      </c>
      <c r="C200" s="41">
        <v>0</v>
      </c>
      <c r="D200" s="41">
        <v>0</v>
      </c>
      <c r="E200" s="41">
        <f t="shared" ref="E200:E263" si="6">C200+D200</f>
        <v>0</v>
      </c>
      <c r="F200" s="41">
        <v>1212000</v>
      </c>
      <c r="G200" s="41">
        <v>192338394</v>
      </c>
      <c r="H200" s="41">
        <v>133320000</v>
      </c>
      <c r="I200" s="41">
        <f t="shared" ref="I200:I263" si="7">G200+H200</f>
        <v>325658394</v>
      </c>
      <c r="J200" s="99"/>
      <c r="K200" s="99"/>
    </row>
    <row r="201" spans="1:11" ht="23.1" customHeight="1">
      <c r="A201" s="36" t="s">
        <v>433</v>
      </c>
      <c r="B201" s="41">
        <v>0</v>
      </c>
      <c r="C201" s="41">
        <v>0</v>
      </c>
      <c r="D201" s="41">
        <v>0</v>
      </c>
      <c r="E201" s="41">
        <f t="shared" si="6"/>
        <v>0</v>
      </c>
      <c r="F201" s="41">
        <v>58969000</v>
      </c>
      <c r="G201" s="41">
        <v>5560789629</v>
      </c>
      <c r="H201" s="41">
        <v>0</v>
      </c>
      <c r="I201" s="41">
        <f t="shared" si="7"/>
        <v>5560789629</v>
      </c>
      <c r="J201" s="99"/>
      <c r="K201" s="99"/>
    </row>
    <row r="202" spans="1:11" ht="23.1" customHeight="1">
      <c r="A202" s="36" t="s">
        <v>434</v>
      </c>
      <c r="B202" s="41">
        <v>0</v>
      </c>
      <c r="C202" s="41">
        <v>0</v>
      </c>
      <c r="D202" s="41">
        <v>0</v>
      </c>
      <c r="E202" s="41">
        <f t="shared" si="6"/>
        <v>0</v>
      </c>
      <c r="F202" s="41">
        <v>14412000</v>
      </c>
      <c r="G202" s="41">
        <v>997953774</v>
      </c>
      <c r="H202" s="41">
        <v>0</v>
      </c>
      <c r="I202" s="41">
        <f t="shared" si="7"/>
        <v>997953774</v>
      </c>
      <c r="J202" s="99"/>
      <c r="K202" s="99"/>
    </row>
    <row r="203" spans="1:11" ht="23.1" customHeight="1">
      <c r="A203" s="36" t="s">
        <v>435</v>
      </c>
      <c r="B203" s="41">
        <v>0</v>
      </c>
      <c r="C203" s="41">
        <v>0</v>
      </c>
      <c r="D203" s="41">
        <v>0</v>
      </c>
      <c r="E203" s="41">
        <f t="shared" si="6"/>
        <v>0</v>
      </c>
      <c r="F203" s="41">
        <v>4279000</v>
      </c>
      <c r="G203" s="41">
        <v>-14335685</v>
      </c>
      <c r="H203" s="41">
        <v>81301000</v>
      </c>
      <c r="I203" s="41">
        <f t="shared" si="7"/>
        <v>66965315</v>
      </c>
      <c r="J203" s="99"/>
      <c r="K203" s="99"/>
    </row>
    <row r="204" spans="1:11" ht="23.1" customHeight="1">
      <c r="A204" s="36" t="s">
        <v>436</v>
      </c>
      <c r="B204" s="41">
        <v>0</v>
      </c>
      <c r="C204" s="41">
        <v>0</v>
      </c>
      <c r="D204" s="41">
        <v>0</v>
      </c>
      <c r="E204" s="41">
        <f t="shared" si="6"/>
        <v>0</v>
      </c>
      <c r="F204" s="41">
        <v>100000</v>
      </c>
      <c r="G204" s="41">
        <v>681408</v>
      </c>
      <c r="H204" s="41">
        <v>6500000</v>
      </c>
      <c r="I204" s="41">
        <f t="shared" si="7"/>
        <v>7181408</v>
      </c>
      <c r="J204" s="99"/>
      <c r="K204" s="99"/>
    </row>
    <row r="205" spans="1:11" ht="23.1" customHeight="1">
      <c r="A205" s="36" t="s">
        <v>437</v>
      </c>
      <c r="B205" s="41">
        <v>0</v>
      </c>
      <c r="C205" s="41">
        <v>0</v>
      </c>
      <c r="D205" s="41">
        <v>0</v>
      </c>
      <c r="E205" s="41">
        <f t="shared" si="6"/>
        <v>0</v>
      </c>
      <c r="F205" s="41">
        <v>468160</v>
      </c>
      <c r="G205" s="41">
        <v>2085856753</v>
      </c>
      <c r="H205" s="41">
        <v>-1290261510</v>
      </c>
      <c r="I205" s="41">
        <f t="shared" si="7"/>
        <v>795595243</v>
      </c>
      <c r="J205" s="99"/>
      <c r="K205" s="99"/>
    </row>
    <row r="206" spans="1:11" ht="23.1" customHeight="1">
      <c r="A206" s="36" t="s">
        <v>438</v>
      </c>
      <c r="B206" s="41">
        <v>0</v>
      </c>
      <c r="C206" s="41">
        <v>0</v>
      </c>
      <c r="D206" s="41">
        <v>0</v>
      </c>
      <c r="E206" s="41">
        <f t="shared" si="6"/>
        <v>0</v>
      </c>
      <c r="F206" s="41">
        <v>22000</v>
      </c>
      <c r="G206" s="41">
        <v>5628553</v>
      </c>
      <c r="H206" s="41">
        <v>0</v>
      </c>
      <c r="I206" s="41">
        <f t="shared" si="7"/>
        <v>5628553</v>
      </c>
      <c r="J206" s="99"/>
      <c r="K206" s="99"/>
    </row>
    <row r="207" spans="1:11" ht="23.1" customHeight="1">
      <c r="A207" s="36" t="s">
        <v>439</v>
      </c>
      <c r="B207" s="41">
        <v>0</v>
      </c>
      <c r="C207" s="41">
        <v>0</v>
      </c>
      <c r="D207" s="41">
        <v>0</v>
      </c>
      <c r="E207" s="41">
        <f t="shared" si="6"/>
        <v>0</v>
      </c>
      <c r="F207" s="41">
        <v>700000</v>
      </c>
      <c r="G207" s="41">
        <v>-875225312</v>
      </c>
      <c r="H207" s="41">
        <v>735000000</v>
      </c>
      <c r="I207" s="41">
        <f t="shared" si="7"/>
        <v>-140225312</v>
      </c>
      <c r="J207" s="99"/>
      <c r="K207" s="99"/>
    </row>
    <row r="208" spans="1:11" ht="23.1" customHeight="1">
      <c r="A208" s="36" t="s">
        <v>440</v>
      </c>
      <c r="B208" s="41">
        <v>0</v>
      </c>
      <c r="C208" s="41">
        <v>0</v>
      </c>
      <c r="D208" s="41">
        <v>0</v>
      </c>
      <c r="E208" s="41">
        <f t="shared" si="6"/>
        <v>0</v>
      </c>
      <c r="F208" s="41">
        <v>1150076</v>
      </c>
      <c r="G208" s="41">
        <v>349725940</v>
      </c>
      <c r="H208" s="41">
        <v>0</v>
      </c>
      <c r="I208" s="41">
        <f t="shared" si="7"/>
        <v>349725940</v>
      </c>
      <c r="J208" s="99"/>
      <c r="K208" s="99"/>
    </row>
    <row r="209" spans="1:11" ht="23.1" customHeight="1">
      <c r="A209" s="36" t="s">
        <v>441</v>
      </c>
      <c r="B209" s="41">
        <v>0</v>
      </c>
      <c r="C209" s="41">
        <v>0</v>
      </c>
      <c r="D209" s="41">
        <v>0</v>
      </c>
      <c r="E209" s="41">
        <f t="shared" si="6"/>
        <v>0</v>
      </c>
      <c r="F209" s="41">
        <v>1016055</v>
      </c>
      <c r="G209" s="41">
        <v>4923035327</v>
      </c>
      <c r="H209" s="41">
        <v>-4900417212</v>
      </c>
      <c r="I209" s="41">
        <f t="shared" si="7"/>
        <v>22618115</v>
      </c>
      <c r="J209" s="99"/>
      <c r="K209" s="99"/>
    </row>
    <row r="210" spans="1:11" ht="23.1" customHeight="1">
      <c r="A210" s="36" t="s">
        <v>442</v>
      </c>
      <c r="B210" s="41">
        <v>0</v>
      </c>
      <c r="C210" s="41">
        <v>0</v>
      </c>
      <c r="D210" s="41">
        <v>0</v>
      </c>
      <c r="E210" s="41">
        <f t="shared" si="6"/>
        <v>0</v>
      </c>
      <c r="F210" s="41">
        <v>433000</v>
      </c>
      <c r="G210" s="41">
        <v>999743</v>
      </c>
      <c r="H210" s="41">
        <v>216500000</v>
      </c>
      <c r="I210" s="41">
        <f t="shared" si="7"/>
        <v>217499743</v>
      </c>
      <c r="J210" s="99"/>
      <c r="K210" s="99"/>
    </row>
    <row r="211" spans="1:11" ht="23.1" customHeight="1">
      <c r="A211" s="36" t="s">
        <v>443</v>
      </c>
      <c r="B211" s="41">
        <v>0</v>
      </c>
      <c r="C211" s="41">
        <v>0</v>
      </c>
      <c r="D211" s="41">
        <v>0</v>
      </c>
      <c r="E211" s="41">
        <f t="shared" si="6"/>
        <v>0</v>
      </c>
      <c r="F211" s="41">
        <v>1021000</v>
      </c>
      <c r="G211" s="41">
        <v>-173816466</v>
      </c>
      <c r="H211" s="41">
        <v>59243928</v>
      </c>
      <c r="I211" s="41">
        <f t="shared" si="7"/>
        <v>-114572538</v>
      </c>
      <c r="J211" s="99"/>
      <c r="K211" s="99"/>
    </row>
    <row r="212" spans="1:11" ht="23.1" customHeight="1">
      <c r="A212" s="36" t="s">
        <v>444</v>
      </c>
      <c r="B212" s="41">
        <v>0</v>
      </c>
      <c r="C212" s="41">
        <v>0</v>
      </c>
      <c r="D212" s="41">
        <v>0</v>
      </c>
      <c r="E212" s="41">
        <f t="shared" si="6"/>
        <v>0</v>
      </c>
      <c r="F212" s="41">
        <v>7060000</v>
      </c>
      <c r="G212" s="41">
        <v>27901692000</v>
      </c>
      <c r="H212" s="41">
        <v>-28688938556</v>
      </c>
      <c r="I212" s="41">
        <f t="shared" si="7"/>
        <v>-787246556</v>
      </c>
      <c r="J212" s="99"/>
      <c r="K212" s="99"/>
    </row>
    <row r="213" spans="1:11" ht="23.1" customHeight="1">
      <c r="A213" s="36" t="s">
        <v>445</v>
      </c>
      <c r="B213" s="41">
        <v>0</v>
      </c>
      <c r="C213" s="41">
        <v>0</v>
      </c>
      <c r="D213" s="41">
        <v>0</v>
      </c>
      <c r="E213" s="41">
        <f t="shared" si="6"/>
        <v>0</v>
      </c>
      <c r="F213" s="41">
        <v>2564000</v>
      </c>
      <c r="G213" s="41">
        <v>0</v>
      </c>
      <c r="H213" s="41">
        <v>125636000</v>
      </c>
      <c r="I213" s="41">
        <f t="shared" si="7"/>
        <v>125636000</v>
      </c>
      <c r="J213" s="99"/>
      <c r="K213" s="99"/>
    </row>
    <row r="214" spans="1:11" ht="23.1" customHeight="1">
      <c r="A214" s="36" t="s">
        <v>446</v>
      </c>
      <c r="B214" s="41">
        <v>0</v>
      </c>
      <c r="C214" s="41">
        <v>0</v>
      </c>
      <c r="D214" s="41">
        <v>0</v>
      </c>
      <c r="E214" s="41">
        <f t="shared" si="6"/>
        <v>0</v>
      </c>
      <c r="F214" s="41">
        <v>8321000</v>
      </c>
      <c r="G214" s="41">
        <v>211500533</v>
      </c>
      <c r="H214" s="41">
        <v>0</v>
      </c>
      <c r="I214" s="41">
        <f t="shared" si="7"/>
        <v>211500533</v>
      </c>
      <c r="J214" s="99"/>
      <c r="K214" s="99"/>
    </row>
    <row r="215" spans="1:11" ht="23.1" customHeight="1">
      <c r="A215" s="36" t="s">
        <v>447</v>
      </c>
      <c r="B215" s="41">
        <v>0</v>
      </c>
      <c r="C215" s="41">
        <v>0</v>
      </c>
      <c r="D215" s="41">
        <v>0</v>
      </c>
      <c r="E215" s="41">
        <f t="shared" si="6"/>
        <v>0</v>
      </c>
      <c r="F215" s="41">
        <v>32059000</v>
      </c>
      <c r="G215" s="41">
        <v>1658827087</v>
      </c>
      <c r="H215" s="41">
        <v>0</v>
      </c>
      <c r="I215" s="41">
        <f t="shared" si="7"/>
        <v>1658827087</v>
      </c>
      <c r="J215" s="99"/>
      <c r="K215" s="99"/>
    </row>
    <row r="216" spans="1:11" ht="23.1" customHeight="1">
      <c r="A216" s="36" t="s">
        <v>448</v>
      </c>
      <c r="B216" s="41">
        <v>0</v>
      </c>
      <c r="C216" s="41">
        <v>0</v>
      </c>
      <c r="D216" s="41">
        <v>0</v>
      </c>
      <c r="E216" s="41">
        <f t="shared" si="6"/>
        <v>0</v>
      </c>
      <c r="F216" s="41">
        <v>1113200</v>
      </c>
      <c r="G216" s="41">
        <v>195807315</v>
      </c>
      <c r="H216" s="41">
        <v>0</v>
      </c>
      <c r="I216" s="41">
        <f t="shared" si="7"/>
        <v>195807315</v>
      </c>
      <c r="J216" s="99"/>
      <c r="K216" s="99"/>
    </row>
    <row r="217" spans="1:11" ht="23.1" customHeight="1">
      <c r="A217" s="36" t="s">
        <v>449</v>
      </c>
      <c r="B217" s="41">
        <v>0</v>
      </c>
      <c r="C217" s="41">
        <v>0</v>
      </c>
      <c r="D217" s="41">
        <v>0</v>
      </c>
      <c r="E217" s="41">
        <f t="shared" si="6"/>
        <v>0</v>
      </c>
      <c r="F217" s="41">
        <v>164793</v>
      </c>
      <c r="G217" s="41">
        <v>165177469</v>
      </c>
      <c r="H217" s="41">
        <v>0</v>
      </c>
      <c r="I217" s="41">
        <f t="shared" si="7"/>
        <v>165177469</v>
      </c>
      <c r="J217" s="99"/>
      <c r="K217" s="99"/>
    </row>
    <row r="218" spans="1:11" ht="23.1" customHeight="1">
      <c r="A218" s="36" t="s">
        <v>450</v>
      </c>
      <c r="B218" s="41">
        <v>0</v>
      </c>
      <c r="C218" s="41">
        <v>0</v>
      </c>
      <c r="D218" s="41">
        <v>0</v>
      </c>
      <c r="E218" s="41">
        <f t="shared" si="6"/>
        <v>0</v>
      </c>
      <c r="F218" s="41">
        <v>3983340</v>
      </c>
      <c r="G218" s="41">
        <v>203492617</v>
      </c>
      <c r="H218" s="41">
        <v>0</v>
      </c>
      <c r="I218" s="41">
        <f t="shared" si="7"/>
        <v>203492617</v>
      </c>
      <c r="J218" s="99"/>
      <c r="K218" s="99"/>
    </row>
    <row r="219" spans="1:11" ht="23.1" customHeight="1">
      <c r="A219" s="36" t="s">
        <v>451</v>
      </c>
      <c r="B219" s="41">
        <v>0</v>
      </c>
      <c r="C219" s="41">
        <v>0</v>
      </c>
      <c r="D219" s="41">
        <v>0</v>
      </c>
      <c r="E219" s="41">
        <f t="shared" si="6"/>
        <v>0</v>
      </c>
      <c r="F219" s="41">
        <v>2004000</v>
      </c>
      <c r="G219" s="41">
        <v>-469106060</v>
      </c>
      <c r="H219" s="41">
        <v>0</v>
      </c>
      <c r="I219" s="41">
        <f t="shared" si="7"/>
        <v>-469106060</v>
      </c>
      <c r="J219" s="99"/>
      <c r="K219" s="99"/>
    </row>
    <row r="220" spans="1:11" ht="23.1" customHeight="1">
      <c r="A220" s="36" t="s">
        <v>452</v>
      </c>
      <c r="B220" s="41">
        <v>0</v>
      </c>
      <c r="C220" s="41">
        <v>0</v>
      </c>
      <c r="D220" s="41">
        <v>0</v>
      </c>
      <c r="E220" s="41">
        <f t="shared" si="6"/>
        <v>0</v>
      </c>
      <c r="F220" s="41">
        <v>200000</v>
      </c>
      <c r="G220" s="41">
        <v>214532681</v>
      </c>
      <c r="H220" s="41">
        <v>-202748717</v>
      </c>
      <c r="I220" s="41">
        <f t="shared" si="7"/>
        <v>11783964</v>
      </c>
      <c r="J220" s="99"/>
      <c r="K220" s="99"/>
    </row>
    <row r="221" spans="1:11" ht="23.1" customHeight="1">
      <c r="A221" s="36" t="s">
        <v>453</v>
      </c>
      <c r="B221" s="41">
        <v>0</v>
      </c>
      <c r="C221" s="41">
        <v>0</v>
      </c>
      <c r="D221" s="41">
        <v>0</v>
      </c>
      <c r="E221" s="41">
        <f t="shared" si="6"/>
        <v>0</v>
      </c>
      <c r="F221" s="41">
        <v>1505000</v>
      </c>
      <c r="G221" s="41">
        <v>10421365500</v>
      </c>
      <c r="H221" s="41">
        <v>-10878591307</v>
      </c>
      <c r="I221" s="41">
        <f t="shared" si="7"/>
        <v>-457225807</v>
      </c>
      <c r="J221" s="99"/>
      <c r="K221" s="99"/>
    </row>
    <row r="222" spans="1:11" ht="23.1" customHeight="1">
      <c r="A222" s="36" t="s">
        <v>454</v>
      </c>
      <c r="B222" s="41">
        <v>0</v>
      </c>
      <c r="C222" s="41">
        <v>0</v>
      </c>
      <c r="D222" s="41">
        <v>0</v>
      </c>
      <c r="E222" s="41">
        <f t="shared" si="6"/>
        <v>0</v>
      </c>
      <c r="F222" s="41">
        <v>2000</v>
      </c>
      <c r="G222" s="41">
        <v>11934000</v>
      </c>
      <c r="H222" s="41">
        <v>-12571063</v>
      </c>
      <c r="I222" s="41">
        <f t="shared" si="7"/>
        <v>-637063</v>
      </c>
      <c r="J222" s="99"/>
      <c r="K222" s="99"/>
    </row>
    <row r="223" spans="1:11" ht="23.1" customHeight="1">
      <c r="A223" s="36" t="s">
        <v>455</v>
      </c>
      <c r="B223" s="41">
        <v>0</v>
      </c>
      <c r="C223" s="41">
        <v>0</v>
      </c>
      <c r="D223" s="41">
        <v>0</v>
      </c>
      <c r="E223" s="41">
        <f t="shared" si="6"/>
        <v>0</v>
      </c>
      <c r="F223" s="41">
        <v>1669000</v>
      </c>
      <c r="G223" s="41">
        <v>0</v>
      </c>
      <c r="H223" s="41">
        <v>166900000</v>
      </c>
      <c r="I223" s="41">
        <f t="shared" si="7"/>
        <v>166900000</v>
      </c>
      <c r="J223" s="99"/>
      <c r="K223" s="99"/>
    </row>
    <row r="224" spans="1:11" ht="23.1" customHeight="1">
      <c r="A224" s="36" t="s">
        <v>456</v>
      </c>
      <c r="B224" s="41">
        <v>0</v>
      </c>
      <c r="C224" s="41">
        <v>0</v>
      </c>
      <c r="D224" s="41">
        <v>0</v>
      </c>
      <c r="E224" s="41">
        <f t="shared" si="6"/>
        <v>0</v>
      </c>
      <c r="F224" s="41">
        <v>6677000</v>
      </c>
      <c r="G224" s="41">
        <v>0</v>
      </c>
      <c r="H224" s="41">
        <v>133540000</v>
      </c>
      <c r="I224" s="41">
        <f t="shared" si="7"/>
        <v>133540000</v>
      </c>
      <c r="J224" s="99"/>
      <c r="K224" s="99"/>
    </row>
    <row r="225" spans="1:11" ht="23.1" customHeight="1">
      <c r="A225" s="36" t="s">
        <v>457</v>
      </c>
      <c r="B225" s="41">
        <v>0</v>
      </c>
      <c r="C225" s="41">
        <v>0</v>
      </c>
      <c r="D225" s="41">
        <v>0</v>
      </c>
      <c r="E225" s="41">
        <f t="shared" si="6"/>
        <v>0</v>
      </c>
      <c r="F225" s="41">
        <v>74040000</v>
      </c>
      <c r="G225" s="41">
        <v>-2437839835</v>
      </c>
      <c r="H225" s="41">
        <v>0</v>
      </c>
      <c r="I225" s="41">
        <f t="shared" si="7"/>
        <v>-2437839835</v>
      </c>
      <c r="J225" s="99"/>
      <c r="K225" s="99"/>
    </row>
    <row r="226" spans="1:11" ht="23.1" customHeight="1">
      <c r="A226" s="36" t="s">
        <v>458</v>
      </c>
      <c r="B226" s="41">
        <v>0</v>
      </c>
      <c r="C226" s="41">
        <v>0</v>
      </c>
      <c r="D226" s="41">
        <v>0</v>
      </c>
      <c r="E226" s="41">
        <f t="shared" si="6"/>
        <v>0</v>
      </c>
      <c r="F226" s="41">
        <v>248000</v>
      </c>
      <c r="G226" s="41">
        <v>0</v>
      </c>
      <c r="H226" s="41">
        <v>12400000</v>
      </c>
      <c r="I226" s="41">
        <f t="shared" si="7"/>
        <v>12400000</v>
      </c>
      <c r="J226" s="99"/>
      <c r="K226" s="99"/>
    </row>
    <row r="227" spans="1:11" ht="23.1" customHeight="1">
      <c r="A227" s="36" t="s">
        <v>459</v>
      </c>
      <c r="B227" s="41">
        <v>0</v>
      </c>
      <c r="C227" s="41">
        <v>0</v>
      </c>
      <c r="D227" s="41">
        <v>0</v>
      </c>
      <c r="E227" s="41">
        <f t="shared" si="6"/>
        <v>0</v>
      </c>
      <c r="F227" s="41">
        <v>9510</v>
      </c>
      <c r="G227" s="41">
        <v>25756557</v>
      </c>
      <c r="H227" s="41">
        <v>0</v>
      </c>
      <c r="I227" s="41">
        <f t="shared" si="7"/>
        <v>25756557</v>
      </c>
      <c r="J227" s="99"/>
      <c r="K227" s="99"/>
    </row>
    <row r="228" spans="1:11" ht="23.1" customHeight="1">
      <c r="A228" s="36" t="s">
        <v>460</v>
      </c>
      <c r="B228" s="41">
        <v>0</v>
      </c>
      <c r="C228" s="41">
        <v>0</v>
      </c>
      <c r="D228" s="41">
        <v>0</v>
      </c>
      <c r="E228" s="41">
        <f t="shared" si="6"/>
        <v>0</v>
      </c>
      <c r="F228" s="41">
        <v>313000</v>
      </c>
      <c r="G228" s="41">
        <v>60918523</v>
      </c>
      <c r="H228" s="41">
        <v>-1145913</v>
      </c>
      <c r="I228" s="41">
        <f t="shared" si="7"/>
        <v>59772610</v>
      </c>
      <c r="J228" s="99"/>
      <c r="K228" s="99"/>
    </row>
    <row r="229" spans="1:11" ht="23.1" customHeight="1">
      <c r="A229" s="36" t="s">
        <v>461</v>
      </c>
      <c r="B229" s="41">
        <v>0</v>
      </c>
      <c r="C229" s="41">
        <v>0</v>
      </c>
      <c r="D229" s="41">
        <v>0</v>
      </c>
      <c r="E229" s="41">
        <f t="shared" si="6"/>
        <v>0</v>
      </c>
      <c r="F229" s="41">
        <v>1056000</v>
      </c>
      <c r="G229" s="41">
        <v>149315818</v>
      </c>
      <c r="H229" s="41">
        <v>0</v>
      </c>
      <c r="I229" s="41">
        <f t="shared" si="7"/>
        <v>149315818</v>
      </c>
      <c r="J229" s="99"/>
      <c r="K229" s="99"/>
    </row>
    <row r="230" spans="1:11" ht="23.1" customHeight="1">
      <c r="A230" s="36" t="s">
        <v>462</v>
      </c>
      <c r="B230" s="41">
        <v>0</v>
      </c>
      <c r="C230" s="41">
        <v>0</v>
      </c>
      <c r="D230" s="41">
        <v>0</v>
      </c>
      <c r="E230" s="41">
        <f t="shared" si="6"/>
        <v>0</v>
      </c>
      <c r="F230" s="41">
        <v>5794000</v>
      </c>
      <c r="G230" s="41">
        <v>16323868463</v>
      </c>
      <c r="H230" s="41">
        <v>-15779731414</v>
      </c>
      <c r="I230" s="41">
        <f t="shared" si="7"/>
        <v>544137049</v>
      </c>
      <c r="J230" s="99"/>
      <c r="K230" s="99"/>
    </row>
    <row r="231" spans="1:11" ht="23.1" customHeight="1">
      <c r="A231" s="36" t="s">
        <v>463</v>
      </c>
      <c r="B231" s="41">
        <v>0</v>
      </c>
      <c r="C231" s="41">
        <v>0</v>
      </c>
      <c r="D231" s="41">
        <v>0</v>
      </c>
      <c r="E231" s="41">
        <f t="shared" si="6"/>
        <v>0</v>
      </c>
      <c r="F231" s="41">
        <v>124000</v>
      </c>
      <c r="G231" s="41">
        <v>0</v>
      </c>
      <c r="H231" s="41">
        <v>105400000</v>
      </c>
      <c r="I231" s="41">
        <f t="shared" si="7"/>
        <v>105400000</v>
      </c>
      <c r="J231" s="99"/>
      <c r="K231" s="99"/>
    </row>
    <row r="232" spans="1:11" ht="23.1" customHeight="1">
      <c r="A232" s="36" t="s">
        <v>464</v>
      </c>
      <c r="B232" s="41">
        <v>0</v>
      </c>
      <c r="C232" s="41">
        <v>0</v>
      </c>
      <c r="D232" s="41">
        <v>0</v>
      </c>
      <c r="E232" s="41">
        <f t="shared" si="6"/>
        <v>0</v>
      </c>
      <c r="F232" s="41">
        <v>1060000</v>
      </c>
      <c r="G232" s="41">
        <v>0</v>
      </c>
      <c r="H232" s="41">
        <v>90100000</v>
      </c>
      <c r="I232" s="41">
        <f t="shared" si="7"/>
        <v>90100000</v>
      </c>
      <c r="J232" s="99"/>
      <c r="K232" s="99"/>
    </row>
    <row r="233" spans="1:11" ht="23.1" customHeight="1">
      <c r="A233" s="36" t="s">
        <v>465</v>
      </c>
      <c r="B233" s="41">
        <v>0</v>
      </c>
      <c r="C233" s="41">
        <v>0</v>
      </c>
      <c r="D233" s="41">
        <v>0</v>
      </c>
      <c r="E233" s="41">
        <f t="shared" si="6"/>
        <v>0</v>
      </c>
      <c r="F233" s="41">
        <v>3060000</v>
      </c>
      <c r="G233" s="41">
        <v>8912741220</v>
      </c>
      <c r="H233" s="41">
        <v>-8417329603</v>
      </c>
      <c r="I233" s="41">
        <f t="shared" si="7"/>
        <v>495411617</v>
      </c>
      <c r="J233" s="99"/>
      <c r="K233" s="99"/>
    </row>
    <row r="234" spans="1:11" ht="23.1" customHeight="1">
      <c r="A234" s="36" t="s">
        <v>466</v>
      </c>
      <c r="B234" s="41">
        <v>0</v>
      </c>
      <c r="C234" s="41">
        <v>0</v>
      </c>
      <c r="D234" s="41">
        <v>0</v>
      </c>
      <c r="E234" s="41">
        <f t="shared" si="6"/>
        <v>0</v>
      </c>
      <c r="F234" s="41">
        <v>3146000</v>
      </c>
      <c r="G234" s="41">
        <v>453677170</v>
      </c>
      <c r="H234" s="41">
        <v>0</v>
      </c>
      <c r="I234" s="41">
        <f t="shared" si="7"/>
        <v>453677170</v>
      </c>
      <c r="J234" s="99"/>
      <c r="K234" s="99"/>
    </row>
    <row r="235" spans="1:11" ht="23.1" customHeight="1">
      <c r="A235" s="36" t="s">
        <v>467</v>
      </c>
      <c r="B235" s="41">
        <v>0</v>
      </c>
      <c r="C235" s="41">
        <v>0</v>
      </c>
      <c r="D235" s="41">
        <v>0</v>
      </c>
      <c r="E235" s="41">
        <f t="shared" si="6"/>
        <v>0</v>
      </c>
      <c r="F235" s="41">
        <v>168000</v>
      </c>
      <c r="G235" s="41">
        <v>499671302</v>
      </c>
      <c r="H235" s="41">
        <v>-242970573</v>
      </c>
      <c r="I235" s="41">
        <f t="shared" si="7"/>
        <v>256700729</v>
      </c>
      <c r="J235" s="99"/>
      <c r="K235" s="99"/>
    </row>
    <row r="236" spans="1:11" ht="23.1" customHeight="1">
      <c r="A236" s="36" t="s">
        <v>468</v>
      </c>
      <c r="B236" s="41">
        <v>0</v>
      </c>
      <c r="C236" s="41">
        <v>0</v>
      </c>
      <c r="D236" s="41">
        <v>0</v>
      </c>
      <c r="E236" s="41">
        <f t="shared" si="6"/>
        <v>0</v>
      </c>
      <c r="F236" s="41">
        <v>45000</v>
      </c>
      <c r="G236" s="41">
        <v>64533105</v>
      </c>
      <c r="H236" s="41">
        <v>-69587312</v>
      </c>
      <c r="I236" s="41">
        <f t="shared" si="7"/>
        <v>-5054207</v>
      </c>
      <c r="J236" s="99"/>
      <c r="K236" s="99"/>
    </row>
    <row r="237" spans="1:11" ht="23.1" customHeight="1">
      <c r="A237" s="36" t="s">
        <v>469</v>
      </c>
      <c r="B237" s="41">
        <v>0</v>
      </c>
      <c r="C237" s="41">
        <v>0</v>
      </c>
      <c r="D237" s="41">
        <v>0</v>
      </c>
      <c r="E237" s="41">
        <f t="shared" si="6"/>
        <v>0</v>
      </c>
      <c r="F237" s="41">
        <v>87000</v>
      </c>
      <c r="G237" s="41">
        <v>130349115</v>
      </c>
      <c r="H237" s="41">
        <v>-144975470</v>
      </c>
      <c r="I237" s="41">
        <f t="shared" si="7"/>
        <v>-14626355</v>
      </c>
      <c r="J237" s="99"/>
      <c r="K237" s="99"/>
    </row>
    <row r="238" spans="1:11" ht="23.1" customHeight="1">
      <c r="A238" s="36" t="s">
        <v>470</v>
      </c>
      <c r="B238" s="41">
        <v>0</v>
      </c>
      <c r="C238" s="41">
        <v>0</v>
      </c>
      <c r="D238" s="41">
        <v>0</v>
      </c>
      <c r="E238" s="41">
        <f t="shared" si="6"/>
        <v>0</v>
      </c>
      <c r="F238" s="41">
        <v>1000000</v>
      </c>
      <c r="G238" s="41">
        <v>1631336031</v>
      </c>
      <c r="H238" s="41">
        <v>-1743938325</v>
      </c>
      <c r="I238" s="41">
        <f t="shared" si="7"/>
        <v>-112602294</v>
      </c>
      <c r="J238" s="99"/>
      <c r="K238" s="99"/>
    </row>
    <row r="239" spans="1:11" ht="23.1" customHeight="1">
      <c r="A239" s="36" t="s">
        <v>471</v>
      </c>
      <c r="B239" s="41">
        <v>0</v>
      </c>
      <c r="C239" s="41">
        <v>0</v>
      </c>
      <c r="D239" s="41">
        <v>0</v>
      </c>
      <c r="E239" s="41">
        <f t="shared" si="6"/>
        <v>0</v>
      </c>
      <c r="F239" s="41">
        <v>60000</v>
      </c>
      <c r="G239" s="41">
        <v>113947821</v>
      </c>
      <c r="H239" s="41">
        <v>-103596697</v>
      </c>
      <c r="I239" s="41">
        <f t="shared" si="7"/>
        <v>10351124</v>
      </c>
      <c r="J239" s="99"/>
      <c r="K239" s="99"/>
    </row>
    <row r="240" spans="1:11" ht="23.1" customHeight="1">
      <c r="A240" s="36" t="s">
        <v>472</v>
      </c>
      <c r="B240" s="41">
        <v>0</v>
      </c>
      <c r="C240" s="41">
        <v>0</v>
      </c>
      <c r="D240" s="41">
        <v>0</v>
      </c>
      <c r="E240" s="41">
        <f t="shared" si="6"/>
        <v>0</v>
      </c>
      <c r="F240" s="41">
        <v>209000</v>
      </c>
      <c r="G240" s="41">
        <v>445215771</v>
      </c>
      <c r="H240" s="41">
        <v>-448594404</v>
      </c>
      <c r="I240" s="41">
        <f t="shared" si="7"/>
        <v>-3378633</v>
      </c>
      <c r="J240" s="99"/>
      <c r="K240" s="99"/>
    </row>
    <row r="241" spans="1:11" ht="23.1" customHeight="1">
      <c r="A241" s="36" t="s">
        <v>473</v>
      </c>
      <c r="B241" s="41">
        <v>0</v>
      </c>
      <c r="C241" s="41">
        <v>0</v>
      </c>
      <c r="D241" s="41">
        <v>0</v>
      </c>
      <c r="E241" s="41">
        <f t="shared" si="6"/>
        <v>0</v>
      </c>
      <c r="F241" s="41">
        <v>975000</v>
      </c>
      <c r="G241" s="41">
        <v>0</v>
      </c>
      <c r="H241" s="41">
        <v>94575000</v>
      </c>
      <c r="I241" s="41">
        <f t="shared" si="7"/>
        <v>94575000</v>
      </c>
      <c r="J241" s="99"/>
      <c r="K241" s="99"/>
    </row>
    <row r="242" spans="1:11" ht="23.1" customHeight="1">
      <c r="A242" s="36" t="s">
        <v>474</v>
      </c>
      <c r="B242" s="41">
        <v>0</v>
      </c>
      <c r="C242" s="41">
        <v>0</v>
      </c>
      <c r="D242" s="41">
        <v>0</v>
      </c>
      <c r="E242" s="41">
        <f t="shared" si="6"/>
        <v>0</v>
      </c>
      <c r="F242" s="41">
        <v>35952000</v>
      </c>
      <c r="G242" s="41">
        <v>92899239638</v>
      </c>
      <c r="H242" s="41">
        <v>-87016094885</v>
      </c>
      <c r="I242" s="41">
        <f t="shared" si="7"/>
        <v>5883144753</v>
      </c>
      <c r="J242" s="99"/>
      <c r="K242" s="99"/>
    </row>
    <row r="243" spans="1:11" ht="23.1" customHeight="1">
      <c r="A243" s="36" t="s">
        <v>475</v>
      </c>
      <c r="B243" s="41">
        <v>0</v>
      </c>
      <c r="C243" s="41">
        <v>0</v>
      </c>
      <c r="D243" s="41">
        <v>0</v>
      </c>
      <c r="E243" s="41">
        <f t="shared" si="6"/>
        <v>0</v>
      </c>
      <c r="F243" s="41">
        <v>1507000</v>
      </c>
      <c r="G243" s="41">
        <v>23633400921</v>
      </c>
      <c r="H243" s="41">
        <v>-22294724480</v>
      </c>
      <c r="I243" s="41">
        <f t="shared" si="7"/>
        <v>1338676441</v>
      </c>
      <c r="J243" s="99"/>
      <c r="K243" s="99"/>
    </row>
    <row r="244" spans="1:11" ht="23.1" customHeight="1">
      <c r="A244" s="36" t="s">
        <v>476</v>
      </c>
      <c r="B244" s="41">
        <v>0</v>
      </c>
      <c r="C244" s="41">
        <v>0</v>
      </c>
      <c r="D244" s="41">
        <v>0</v>
      </c>
      <c r="E244" s="41">
        <f t="shared" si="6"/>
        <v>0</v>
      </c>
      <c r="F244" s="41">
        <v>1105000</v>
      </c>
      <c r="G244" s="41">
        <v>37560331</v>
      </c>
      <c r="H244" s="41">
        <v>0</v>
      </c>
      <c r="I244" s="41">
        <f t="shared" si="7"/>
        <v>37560331</v>
      </c>
      <c r="J244" s="99"/>
      <c r="K244" s="99"/>
    </row>
    <row r="245" spans="1:11" ht="23.1" customHeight="1">
      <c r="A245" s="36" t="s">
        <v>477</v>
      </c>
      <c r="B245" s="41">
        <v>0</v>
      </c>
      <c r="C245" s="41">
        <v>0</v>
      </c>
      <c r="D245" s="41">
        <v>0</v>
      </c>
      <c r="E245" s="41">
        <f t="shared" si="6"/>
        <v>0</v>
      </c>
      <c r="F245" s="41">
        <v>14000</v>
      </c>
      <c r="G245" s="41">
        <v>76576500</v>
      </c>
      <c r="H245" s="41">
        <v>-69765319</v>
      </c>
      <c r="I245" s="41">
        <f t="shared" si="7"/>
        <v>6811181</v>
      </c>
      <c r="J245" s="99"/>
      <c r="K245" s="99"/>
    </row>
    <row r="246" spans="1:11" ht="23.1" customHeight="1">
      <c r="A246" s="36" t="s">
        <v>478</v>
      </c>
      <c r="B246" s="41">
        <v>0</v>
      </c>
      <c r="C246" s="41">
        <v>0</v>
      </c>
      <c r="D246" s="41">
        <v>0</v>
      </c>
      <c r="E246" s="41">
        <f t="shared" si="6"/>
        <v>0</v>
      </c>
      <c r="F246" s="41">
        <v>1000</v>
      </c>
      <c r="G246" s="41">
        <v>0</v>
      </c>
      <c r="H246" s="41">
        <v>11000</v>
      </c>
      <c r="I246" s="41">
        <f t="shared" si="7"/>
        <v>11000</v>
      </c>
      <c r="J246" s="99"/>
      <c r="K246" s="99"/>
    </row>
    <row r="247" spans="1:11" ht="23.1" customHeight="1">
      <c r="A247" s="36" t="s">
        <v>479</v>
      </c>
      <c r="B247" s="41">
        <v>0</v>
      </c>
      <c r="C247" s="41">
        <v>0</v>
      </c>
      <c r="D247" s="41">
        <v>0</v>
      </c>
      <c r="E247" s="41">
        <f t="shared" si="6"/>
        <v>0</v>
      </c>
      <c r="F247" s="41">
        <v>200000</v>
      </c>
      <c r="G247" s="41">
        <v>502814328</v>
      </c>
      <c r="H247" s="41">
        <v>-480819327</v>
      </c>
      <c r="I247" s="41">
        <f t="shared" si="7"/>
        <v>21995001</v>
      </c>
      <c r="J247" s="99"/>
      <c r="K247" s="99"/>
    </row>
    <row r="248" spans="1:11" ht="23.1" customHeight="1">
      <c r="A248" s="36" t="s">
        <v>480</v>
      </c>
      <c r="B248" s="41">
        <v>0</v>
      </c>
      <c r="C248" s="41">
        <v>0</v>
      </c>
      <c r="D248" s="41">
        <v>0</v>
      </c>
      <c r="E248" s="41">
        <f t="shared" si="6"/>
        <v>0</v>
      </c>
      <c r="F248" s="41">
        <v>10630000</v>
      </c>
      <c r="G248" s="41">
        <v>7064719200</v>
      </c>
      <c r="H248" s="41">
        <v>-6044294965</v>
      </c>
      <c r="I248" s="41">
        <f t="shared" si="7"/>
        <v>1020424235</v>
      </c>
      <c r="J248" s="99"/>
      <c r="K248" s="99"/>
    </row>
    <row r="249" spans="1:11" ht="23.1" customHeight="1">
      <c r="A249" s="36" t="s">
        <v>481</v>
      </c>
      <c r="B249" s="41">
        <v>0</v>
      </c>
      <c r="C249" s="41">
        <v>0</v>
      </c>
      <c r="D249" s="41">
        <v>0</v>
      </c>
      <c r="E249" s="41">
        <f t="shared" si="6"/>
        <v>0</v>
      </c>
      <c r="F249" s="41">
        <v>119000000</v>
      </c>
      <c r="G249" s="41">
        <v>149207941432</v>
      </c>
      <c r="H249" s="41">
        <v>-125214964013</v>
      </c>
      <c r="I249" s="41">
        <f t="shared" si="7"/>
        <v>23992977419</v>
      </c>
      <c r="J249" s="99"/>
      <c r="K249" s="99"/>
    </row>
    <row r="250" spans="1:11" ht="23.1" customHeight="1">
      <c r="A250" s="36" t="s">
        <v>482</v>
      </c>
      <c r="B250" s="41">
        <v>0</v>
      </c>
      <c r="C250" s="41">
        <v>0</v>
      </c>
      <c r="D250" s="41">
        <v>0</v>
      </c>
      <c r="E250" s="41">
        <f t="shared" si="6"/>
        <v>0</v>
      </c>
      <c r="F250" s="41">
        <v>21000000</v>
      </c>
      <c r="G250" s="41">
        <v>2314274711</v>
      </c>
      <c r="H250" s="41">
        <v>-24902824</v>
      </c>
      <c r="I250" s="41">
        <f t="shared" si="7"/>
        <v>2289371887</v>
      </c>
      <c r="J250" s="99"/>
      <c r="K250" s="99"/>
    </row>
    <row r="251" spans="1:11" ht="23.1" customHeight="1">
      <c r="A251" s="36" t="s">
        <v>483</v>
      </c>
      <c r="B251" s="41">
        <v>0</v>
      </c>
      <c r="C251" s="41">
        <v>0</v>
      </c>
      <c r="D251" s="41">
        <v>0</v>
      </c>
      <c r="E251" s="41">
        <f t="shared" si="6"/>
        <v>0</v>
      </c>
      <c r="F251" s="41">
        <v>191045</v>
      </c>
      <c r="G251" s="41">
        <v>12110882417</v>
      </c>
      <c r="H251" s="41">
        <v>-11152708498</v>
      </c>
      <c r="I251" s="41">
        <f t="shared" si="7"/>
        <v>958173919</v>
      </c>
      <c r="J251" s="99"/>
      <c r="K251" s="99"/>
    </row>
    <row r="252" spans="1:11" ht="23.1" customHeight="1">
      <c r="A252" s="36" t="s">
        <v>484</v>
      </c>
      <c r="B252" s="41">
        <v>0</v>
      </c>
      <c r="C252" s="41">
        <v>0</v>
      </c>
      <c r="D252" s="41">
        <v>0</v>
      </c>
      <c r="E252" s="41">
        <f t="shared" si="6"/>
        <v>0</v>
      </c>
      <c r="F252" s="41">
        <v>17137742</v>
      </c>
      <c r="G252" s="41">
        <v>44397807137</v>
      </c>
      <c r="H252" s="41">
        <v>-41415648359</v>
      </c>
      <c r="I252" s="41">
        <f t="shared" si="7"/>
        <v>2982158778</v>
      </c>
      <c r="J252" s="99"/>
      <c r="K252" s="99"/>
    </row>
    <row r="253" spans="1:11" ht="23.1" customHeight="1">
      <c r="A253" s="36" t="s">
        <v>485</v>
      </c>
      <c r="B253" s="41">
        <v>0</v>
      </c>
      <c r="C253" s="41">
        <v>0</v>
      </c>
      <c r="D253" s="41">
        <v>0</v>
      </c>
      <c r="E253" s="41">
        <f t="shared" si="6"/>
        <v>0</v>
      </c>
      <c r="F253" s="41">
        <v>5000</v>
      </c>
      <c r="G253" s="41">
        <v>499872</v>
      </c>
      <c r="H253" s="41">
        <v>0</v>
      </c>
      <c r="I253" s="41">
        <f t="shared" si="7"/>
        <v>499872</v>
      </c>
      <c r="J253" s="99"/>
      <c r="K253" s="99"/>
    </row>
    <row r="254" spans="1:11" ht="23.1" customHeight="1">
      <c r="A254" s="36" t="s">
        <v>486</v>
      </c>
      <c r="B254" s="41">
        <v>0</v>
      </c>
      <c r="C254" s="41">
        <v>0</v>
      </c>
      <c r="D254" s="41">
        <v>0</v>
      </c>
      <c r="E254" s="41">
        <f t="shared" si="6"/>
        <v>0</v>
      </c>
      <c r="F254" s="41">
        <v>2531000</v>
      </c>
      <c r="G254" s="41">
        <v>6426875941</v>
      </c>
      <c r="H254" s="41">
        <v>-6066279188</v>
      </c>
      <c r="I254" s="41">
        <f t="shared" si="7"/>
        <v>360596753</v>
      </c>
      <c r="J254" s="99"/>
      <c r="K254" s="99"/>
    </row>
    <row r="255" spans="1:11" ht="23.1" customHeight="1">
      <c r="A255" s="36" t="s">
        <v>487</v>
      </c>
      <c r="B255" s="41">
        <v>0</v>
      </c>
      <c r="C255" s="41">
        <v>0</v>
      </c>
      <c r="D255" s="41">
        <v>0</v>
      </c>
      <c r="E255" s="41">
        <f t="shared" si="6"/>
        <v>0</v>
      </c>
      <c r="F255" s="41">
        <v>9825746</v>
      </c>
      <c r="G255" s="41">
        <v>1331214694</v>
      </c>
      <c r="H255" s="41">
        <v>0</v>
      </c>
      <c r="I255" s="41">
        <f t="shared" si="7"/>
        <v>1331214694</v>
      </c>
      <c r="J255" s="99"/>
      <c r="K255" s="99"/>
    </row>
    <row r="256" spans="1:11" ht="23.1" customHeight="1">
      <c r="A256" s="36" t="s">
        <v>488</v>
      </c>
      <c r="B256" s="41">
        <v>0</v>
      </c>
      <c r="C256" s="41">
        <v>0</v>
      </c>
      <c r="D256" s="41">
        <v>0</v>
      </c>
      <c r="E256" s="41">
        <f t="shared" si="6"/>
        <v>0</v>
      </c>
      <c r="F256" s="41">
        <v>502000</v>
      </c>
      <c r="G256" s="41">
        <v>1188983732</v>
      </c>
      <c r="H256" s="41">
        <v>-1230517606</v>
      </c>
      <c r="I256" s="41">
        <f t="shared" si="7"/>
        <v>-41533874</v>
      </c>
      <c r="J256" s="99"/>
      <c r="K256" s="99"/>
    </row>
    <row r="257" spans="1:11" ht="23.1" customHeight="1">
      <c r="A257" s="36" t="s">
        <v>489</v>
      </c>
      <c r="B257" s="41">
        <v>0</v>
      </c>
      <c r="C257" s="41">
        <v>0</v>
      </c>
      <c r="D257" s="41">
        <v>0</v>
      </c>
      <c r="E257" s="41">
        <f t="shared" si="6"/>
        <v>0</v>
      </c>
      <c r="F257" s="41">
        <v>6417000</v>
      </c>
      <c r="G257" s="41">
        <v>383922676</v>
      </c>
      <c r="H257" s="41">
        <v>-139343238</v>
      </c>
      <c r="I257" s="41">
        <f t="shared" si="7"/>
        <v>244579438</v>
      </c>
      <c r="J257" s="99"/>
      <c r="K257" s="99"/>
    </row>
    <row r="258" spans="1:11" ht="23.1" customHeight="1">
      <c r="A258" s="36" t="s">
        <v>490</v>
      </c>
      <c r="B258" s="41">
        <v>0</v>
      </c>
      <c r="C258" s="41">
        <v>0</v>
      </c>
      <c r="D258" s="41">
        <v>0</v>
      </c>
      <c r="E258" s="41">
        <f t="shared" si="6"/>
        <v>0</v>
      </c>
      <c r="F258" s="41">
        <v>207000</v>
      </c>
      <c r="G258" s="41">
        <v>494927213</v>
      </c>
      <c r="H258" s="41">
        <v>-510455200</v>
      </c>
      <c r="I258" s="41">
        <f t="shared" si="7"/>
        <v>-15527987</v>
      </c>
      <c r="J258" s="99"/>
      <c r="K258" s="99"/>
    </row>
    <row r="259" spans="1:11" ht="23.1" customHeight="1">
      <c r="A259" s="36" t="s">
        <v>491</v>
      </c>
      <c r="B259" s="41">
        <v>0</v>
      </c>
      <c r="C259" s="41">
        <v>0</v>
      </c>
      <c r="D259" s="41">
        <v>0</v>
      </c>
      <c r="E259" s="41">
        <f t="shared" si="6"/>
        <v>0</v>
      </c>
      <c r="F259" s="41">
        <v>5000</v>
      </c>
      <c r="G259" s="41">
        <v>12949470</v>
      </c>
      <c r="H259" s="41">
        <v>-12203537</v>
      </c>
      <c r="I259" s="41">
        <f t="shared" si="7"/>
        <v>745933</v>
      </c>
      <c r="J259" s="99"/>
      <c r="K259" s="99"/>
    </row>
    <row r="260" spans="1:11" ht="23.1" customHeight="1">
      <c r="A260" s="36" t="s">
        <v>492</v>
      </c>
      <c r="B260" s="41">
        <v>0</v>
      </c>
      <c r="C260" s="41">
        <v>0</v>
      </c>
      <c r="D260" s="41">
        <v>0</v>
      </c>
      <c r="E260" s="41">
        <f t="shared" si="6"/>
        <v>0</v>
      </c>
      <c r="F260" s="41">
        <v>3037000</v>
      </c>
      <c r="G260" s="41">
        <v>5543392725</v>
      </c>
      <c r="H260" s="41">
        <v>-4691782225</v>
      </c>
      <c r="I260" s="41">
        <f t="shared" si="7"/>
        <v>851610500</v>
      </c>
      <c r="J260" s="99"/>
      <c r="K260" s="99"/>
    </row>
    <row r="261" spans="1:11" ht="23.1" customHeight="1">
      <c r="A261" s="36" t="s">
        <v>493</v>
      </c>
      <c r="B261" s="41">
        <v>0</v>
      </c>
      <c r="C261" s="41">
        <v>0</v>
      </c>
      <c r="D261" s="41">
        <v>0</v>
      </c>
      <c r="E261" s="41">
        <f t="shared" si="6"/>
        <v>0</v>
      </c>
      <c r="F261" s="41">
        <v>50000</v>
      </c>
      <c r="G261" s="41">
        <v>-10002575</v>
      </c>
      <c r="H261" s="41">
        <v>650000</v>
      </c>
      <c r="I261" s="41">
        <f t="shared" si="7"/>
        <v>-9352575</v>
      </c>
      <c r="J261" s="99"/>
      <c r="K261" s="99"/>
    </row>
    <row r="262" spans="1:11" ht="23.1" customHeight="1">
      <c r="A262" s="36" t="s">
        <v>494</v>
      </c>
      <c r="B262" s="41">
        <v>0</v>
      </c>
      <c r="C262" s="41">
        <v>0</v>
      </c>
      <c r="D262" s="41">
        <v>0</v>
      </c>
      <c r="E262" s="41">
        <f t="shared" si="6"/>
        <v>0</v>
      </c>
      <c r="F262" s="41">
        <v>603300</v>
      </c>
      <c r="G262" s="41">
        <v>1592881021</v>
      </c>
      <c r="H262" s="41">
        <v>-1424437723</v>
      </c>
      <c r="I262" s="41">
        <f t="shared" si="7"/>
        <v>168443298</v>
      </c>
      <c r="J262" s="99"/>
      <c r="K262" s="99"/>
    </row>
    <row r="263" spans="1:11" ht="23.1" customHeight="1">
      <c r="A263" s="36" t="s">
        <v>495</v>
      </c>
      <c r="B263" s="41">
        <v>0</v>
      </c>
      <c r="C263" s="41">
        <v>0</v>
      </c>
      <c r="D263" s="41">
        <v>0</v>
      </c>
      <c r="E263" s="41">
        <f t="shared" si="6"/>
        <v>0</v>
      </c>
      <c r="F263" s="41">
        <v>96411000</v>
      </c>
      <c r="G263" s="41">
        <v>111803178267</v>
      </c>
      <c r="H263" s="41">
        <v>-114088144424</v>
      </c>
      <c r="I263" s="41">
        <f t="shared" si="7"/>
        <v>-2284966157</v>
      </c>
      <c r="J263" s="99"/>
      <c r="K263" s="99"/>
    </row>
    <row r="264" spans="1:11" ht="23.1" customHeight="1">
      <c r="A264" s="36" t="s">
        <v>496</v>
      </c>
      <c r="B264" s="41">
        <v>0</v>
      </c>
      <c r="C264" s="41">
        <v>0</v>
      </c>
      <c r="D264" s="41">
        <v>0</v>
      </c>
      <c r="E264" s="41">
        <f t="shared" ref="E264:E327" si="8">C264+D264</f>
        <v>0</v>
      </c>
      <c r="F264" s="41">
        <v>2869000</v>
      </c>
      <c r="G264" s="41">
        <v>3747482386</v>
      </c>
      <c r="H264" s="41">
        <v>-3392713508</v>
      </c>
      <c r="I264" s="41">
        <f t="shared" ref="I264:I327" si="9">G264+H264</f>
        <v>354768878</v>
      </c>
      <c r="J264" s="99"/>
      <c r="K264" s="99"/>
    </row>
    <row r="265" spans="1:11" ht="23.1" customHeight="1">
      <c r="A265" s="36" t="s">
        <v>497</v>
      </c>
      <c r="B265" s="41">
        <v>0</v>
      </c>
      <c r="C265" s="41">
        <v>0</v>
      </c>
      <c r="D265" s="41">
        <v>0</v>
      </c>
      <c r="E265" s="41">
        <f t="shared" si="8"/>
        <v>0</v>
      </c>
      <c r="F265" s="41">
        <v>7738000</v>
      </c>
      <c r="G265" s="41">
        <v>19462893053</v>
      </c>
      <c r="H265" s="41">
        <v>-18720224609</v>
      </c>
      <c r="I265" s="41">
        <f t="shared" si="9"/>
        <v>742668444</v>
      </c>
      <c r="J265" s="99"/>
      <c r="K265" s="99"/>
    </row>
    <row r="266" spans="1:11" ht="23.1" customHeight="1">
      <c r="A266" s="36" t="s">
        <v>498</v>
      </c>
      <c r="B266" s="41">
        <v>0</v>
      </c>
      <c r="C266" s="41">
        <v>0</v>
      </c>
      <c r="D266" s="41">
        <v>0</v>
      </c>
      <c r="E266" s="41">
        <f t="shared" si="8"/>
        <v>0</v>
      </c>
      <c r="F266" s="41">
        <v>276446</v>
      </c>
      <c r="G266" s="41">
        <v>23030469834</v>
      </c>
      <c r="H266" s="41">
        <v>-19911321187</v>
      </c>
      <c r="I266" s="41">
        <f t="shared" si="9"/>
        <v>3119148647</v>
      </c>
      <c r="J266" s="99"/>
      <c r="K266" s="99"/>
    </row>
    <row r="267" spans="1:11" ht="23.1" customHeight="1">
      <c r="A267" s="36" t="s">
        <v>499</v>
      </c>
      <c r="B267" s="41">
        <v>0</v>
      </c>
      <c r="C267" s="41">
        <v>0</v>
      </c>
      <c r="D267" s="41">
        <v>0</v>
      </c>
      <c r="E267" s="41">
        <f t="shared" si="8"/>
        <v>0</v>
      </c>
      <c r="F267" s="41">
        <v>998</v>
      </c>
      <c r="G267" s="41">
        <v>4626841</v>
      </c>
      <c r="H267" s="41">
        <v>-7333854</v>
      </c>
      <c r="I267" s="41">
        <f t="shared" si="9"/>
        <v>-2707013</v>
      </c>
      <c r="J267" s="99"/>
      <c r="K267" s="99"/>
    </row>
    <row r="268" spans="1:11" ht="23.1" customHeight="1">
      <c r="A268" s="36" t="s">
        <v>500</v>
      </c>
      <c r="B268" s="41">
        <v>0</v>
      </c>
      <c r="C268" s="41">
        <v>0</v>
      </c>
      <c r="D268" s="41">
        <v>0</v>
      </c>
      <c r="E268" s="41">
        <f t="shared" si="8"/>
        <v>0</v>
      </c>
      <c r="F268" s="41">
        <v>8000000</v>
      </c>
      <c r="G268" s="41">
        <v>28700093989</v>
      </c>
      <c r="H268" s="41">
        <v>-27005139354</v>
      </c>
      <c r="I268" s="41">
        <f t="shared" si="9"/>
        <v>1694954635</v>
      </c>
      <c r="J268" s="99"/>
      <c r="K268" s="99"/>
    </row>
    <row r="269" spans="1:11" ht="23.1" customHeight="1">
      <c r="A269" s="36" t="s">
        <v>501</v>
      </c>
      <c r="B269" s="41">
        <v>0</v>
      </c>
      <c r="C269" s="41">
        <v>0</v>
      </c>
      <c r="D269" s="41">
        <v>0</v>
      </c>
      <c r="E269" s="41">
        <f t="shared" si="8"/>
        <v>0</v>
      </c>
      <c r="F269" s="41">
        <v>2465000</v>
      </c>
      <c r="G269" s="41">
        <v>1783047537</v>
      </c>
      <c r="H269" s="41">
        <v>0</v>
      </c>
      <c r="I269" s="41">
        <f t="shared" si="9"/>
        <v>1783047537</v>
      </c>
      <c r="J269" s="99"/>
      <c r="K269" s="99"/>
    </row>
    <row r="270" spans="1:11" ht="23.1" customHeight="1">
      <c r="A270" s="36" t="s">
        <v>502</v>
      </c>
      <c r="B270" s="41">
        <v>0</v>
      </c>
      <c r="C270" s="41">
        <v>0</v>
      </c>
      <c r="D270" s="41">
        <v>0</v>
      </c>
      <c r="E270" s="41">
        <f t="shared" si="8"/>
        <v>0</v>
      </c>
      <c r="F270" s="41">
        <v>8205000</v>
      </c>
      <c r="G270" s="41">
        <v>153017415</v>
      </c>
      <c r="H270" s="41">
        <v>-73556762</v>
      </c>
      <c r="I270" s="41">
        <f t="shared" si="9"/>
        <v>79460653</v>
      </c>
      <c r="J270" s="99"/>
      <c r="K270" s="99"/>
    </row>
    <row r="271" spans="1:11" ht="23.1" customHeight="1">
      <c r="A271" s="36" t="s">
        <v>503</v>
      </c>
      <c r="B271" s="41">
        <v>0</v>
      </c>
      <c r="C271" s="41">
        <v>0</v>
      </c>
      <c r="D271" s="41">
        <v>0</v>
      </c>
      <c r="E271" s="41">
        <f t="shared" si="8"/>
        <v>0</v>
      </c>
      <c r="F271" s="41">
        <v>2000</v>
      </c>
      <c r="G271" s="41">
        <v>5389638</v>
      </c>
      <c r="H271" s="41">
        <v>-5525858</v>
      </c>
      <c r="I271" s="41">
        <f t="shared" si="9"/>
        <v>-136220</v>
      </c>
      <c r="J271" s="99"/>
      <c r="K271" s="99"/>
    </row>
    <row r="272" spans="1:11" ht="23.1" customHeight="1">
      <c r="A272" s="36" t="s">
        <v>504</v>
      </c>
      <c r="B272" s="41">
        <v>0</v>
      </c>
      <c r="C272" s="41">
        <v>0</v>
      </c>
      <c r="D272" s="41">
        <v>0</v>
      </c>
      <c r="E272" s="41">
        <f t="shared" si="8"/>
        <v>0</v>
      </c>
      <c r="F272" s="41">
        <v>2000</v>
      </c>
      <c r="G272" s="41">
        <v>5425531</v>
      </c>
      <c r="H272" s="41">
        <v>-5525858</v>
      </c>
      <c r="I272" s="41">
        <f t="shared" si="9"/>
        <v>-100327</v>
      </c>
      <c r="J272" s="99"/>
      <c r="K272" s="99"/>
    </row>
    <row r="273" spans="1:11" ht="23.1" customHeight="1">
      <c r="A273" s="36" t="s">
        <v>505</v>
      </c>
      <c r="B273" s="41">
        <v>0</v>
      </c>
      <c r="C273" s="41">
        <v>0</v>
      </c>
      <c r="D273" s="41">
        <v>0</v>
      </c>
      <c r="E273" s="41">
        <f t="shared" si="8"/>
        <v>0</v>
      </c>
      <c r="F273" s="41">
        <v>811000</v>
      </c>
      <c r="G273" s="41">
        <v>8371606</v>
      </c>
      <c r="H273" s="41">
        <v>0</v>
      </c>
      <c r="I273" s="41">
        <f t="shared" si="9"/>
        <v>8371606</v>
      </c>
      <c r="J273" s="99"/>
      <c r="K273" s="99"/>
    </row>
    <row r="274" spans="1:11" ht="23.1" customHeight="1">
      <c r="A274" s="36" t="s">
        <v>506</v>
      </c>
      <c r="B274" s="41">
        <v>0</v>
      </c>
      <c r="C274" s="41">
        <v>0</v>
      </c>
      <c r="D274" s="41">
        <v>0</v>
      </c>
      <c r="E274" s="41">
        <f t="shared" si="8"/>
        <v>0</v>
      </c>
      <c r="F274" s="41">
        <v>13000000</v>
      </c>
      <c r="G274" s="41">
        <v>141963463</v>
      </c>
      <c r="H274" s="41">
        <v>0</v>
      </c>
      <c r="I274" s="41">
        <f t="shared" si="9"/>
        <v>141963463</v>
      </c>
      <c r="J274" s="99"/>
      <c r="K274" s="99"/>
    </row>
    <row r="275" spans="1:11" ht="23.1" customHeight="1">
      <c r="A275" s="36" t="s">
        <v>507</v>
      </c>
      <c r="B275" s="41">
        <v>0</v>
      </c>
      <c r="C275" s="41">
        <v>0</v>
      </c>
      <c r="D275" s="41">
        <v>0</v>
      </c>
      <c r="E275" s="41">
        <f t="shared" si="8"/>
        <v>0</v>
      </c>
      <c r="F275" s="41">
        <v>4521000</v>
      </c>
      <c r="G275" s="41">
        <v>273440790</v>
      </c>
      <c r="H275" s="41">
        <v>0</v>
      </c>
      <c r="I275" s="41">
        <f t="shared" si="9"/>
        <v>273440790</v>
      </c>
      <c r="J275" s="99"/>
      <c r="K275" s="99"/>
    </row>
    <row r="276" spans="1:11" ht="23.1" customHeight="1">
      <c r="A276" s="36" t="s">
        <v>508</v>
      </c>
      <c r="B276" s="41">
        <v>0</v>
      </c>
      <c r="C276" s="41">
        <v>0</v>
      </c>
      <c r="D276" s="41">
        <v>0</v>
      </c>
      <c r="E276" s="41">
        <f t="shared" si="8"/>
        <v>0</v>
      </c>
      <c r="F276" s="41">
        <v>1882000</v>
      </c>
      <c r="G276" s="41">
        <v>-103663965</v>
      </c>
      <c r="H276" s="41">
        <v>0</v>
      </c>
      <c r="I276" s="41">
        <f t="shared" si="9"/>
        <v>-103663965</v>
      </c>
      <c r="J276" s="99"/>
      <c r="K276" s="99"/>
    </row>
    <row r="277" spans="1:11" ht="23.1" customHeight="1">
      <c r="A277" s="36" t="s">
        <v>509</v>
      </c>
      <c r="B277" s="41">
        <v>0</v>
      </c>
      <c r="C277" s="41">
        <v>0</v>
      </c>
      <c r="D277" s="41">
        <v>0</v>
      </c>
      <c r="E277" s="41">
        <f t="shared" si="8"/>
        <v>0</v>
      </c>
      <c r="F277" s="41">
        <v>48620</v>
      </c>
      <c r="G277" s="41">
        <v>729115</v>
      </c>
      <c r="H277" s="41">
        <v>0</v>
      </c>
      <c r="I277" s="41">
        <f t="shared" si="9"/>
        <v>729115</v>
      </c>
      <c r="J277" s="99"/>
      <c r="K277" s="99"/>
    </row>
    <row r="278" spans="1:11" ht="23.1" customHeight="1">
      <c r="A278" s="36" t="s">
        <v>510</v>
      </c>
      <c r="B278" s="41">
        <v>0</v>
      </c>
      <c r="C278" s="41">
        <v>0</v>
      </c>
      <c r="D278" s="41">
        <v>0</v>
      </c>
      <c r="E278" s="41">
        <f t="shared" si="8"/>
        <v>0</v>
      </c>
      <c r="F278" s="41">
        <v>42398000</v>
      </c>
      <c r="G278" s="41">
        <v>1870409896</v>
      </c>
      <c r="H278" s="41">
        <v>0</v>
      </c>
      <c r="I278" s="41">
        <f t="shared" si="9"/>
        <v>1870409896</v>
      </c>
      <c r="J278" s="99"/>
      <c r="K278" s="99"/>
    </row>
    <row r="279" spans="1:11" ht="23.1" customHeight="1">
      <c r="A279" s="36" t="s">
        <v>511</v>
      </c>
      <c r="B279" s="41">
        <v>0</v>
      </c>
      <c r="C279" s="41">
        <v>0</v>
      </c>
      <c r="D279" s="41">
        <v>0</v>
      </c>
      <c r="E279" s="41">
        <f t="shared" si="8"/>
        <v>0</v>
      </c>
      <c r="F279" s="41">
        <v>59670</v>
      </c>
      <c r="G279" s="41">
        <v>2684466</v>
      </c>
      <c r="H279" s="41">
        <v>0</v>
      </c>
      <c r="I279" s="41">
        <f t="shared" si="9"/>
        <v>2684466</v>
      </c>
      <c r="J279" s="99"/>
      <c r="K279" s="99"/>
    </row>
    <row r="280" spans="1:11" ht="23.1" customHeight="1">
      <c r="A280" s="36" t="s">
        <v>512</v>
      </c>
      <c r="B280" s="41">
        <v>0</v>
      </c>
      <c r="C280" s="41">
        <v>0</v>
      </c>
      <c r="D280" s="41">
        <v>0</v>
      </c>
      <c r="E280" s="41">
        <f t="shared" si="8"/>
        <v>0</v>
      </c>
      <c r="F280" s="41">
        <v>20748000</v>
      </c>
      <c r="G280" s="41">
        <v>56292955045</v>
      </c>
      <c r="H280" s="41">
        <v>-58077228222</v>
      </c>
      <c r="I280" s="41">
        <f t="shared" si="9"/>
        <v>-1784273177</v>
      </c>
      <c r="J280" s="99"/>
      <c r="K280" s="99"/>
    </row>
    <row r="281" spans="1:11" ht="23.1" customHeight="1">
      <c r="A281" s="36" t="s">
        <v>513</v>
      </c>
      <c r="B281" s="41">
        <v>0</v>
      </c>
      <c r="C281" s="41">
        <v>0</v>
      </c>
      <c r="D281" s="41">
        <v>0</v>
      </c>
      <c r="E281" s="41">
        <f t="shared" si="8"/>
        <v>0</v>
      </c>
      <c r="F281" s="41">
        <v>40193000</v>
      </c>
      <c r="G281" s="41">
        <v>111291974421</v>
      </c>
      <c r="H281" s="41">
        <v>-112121899008</v>
      </c>
      <c r="I281" s="41">
        <f t="shared" si="9"/>
        <v>-829924587</v>
      </c>
      <c r="J281" s="99"/>
      <c r="K281" s="99"/>
    </row>
    <row r="282" spans="1:11" ht="23.1" customHeight="1">
      <c r="A282" s="36" t="s">
        <v>514</v>
      </c>
      <c r="B282" s="41">
        <v>0</v>
      </c>
      <c r="C282" s="41">
        <v>0</v>
      </c>
      <c r="D282" s="41">
        <v>0</v>
      </c>
      <c r="E282" s="41">
        <f t="shared" si="8"/>
        <v>0</v>
      </c>
      <c r="F282" s="41">
        <v>29323000</v>
      </c>
      <c r="G282" s="41">
        <v>-2250070946</v>
      </c>
      <c r="H282" s="41">
        <v>0</v>
      </c>
      <c r="I282" s="41">
        <f t="shared" si="9"/>
        <v>-2250070946</v>
      </c>
      <c r="J282" s="99"/>
      <c r="K282" s="99"/>
    </row>
    <row r="283" spans="1:11" ht="23.1" customHeight="1">
      <c r="A283" s="36" t="s">
        <v>515</v>
      </c>
      <c r="B283" s="41">
        <v>0</v>
      </c>
      <c r="C283" s="41">
        <v>0</v>
      </c>
      <c r="D283" s="41">
        <v>0</v>
      </c>
      <c r="E283" s="41">
        <f t="shared" si="8"/>
        <v>0</v>
      </c>
      <c r="F283" s="41">
        <v>1000</v>
      </c>
      <c r="G283" s="41">
        <v>2659878</v>
      </c>
      <c r="H283" s="41">
        <v>-2762927</v>
      </c>
      <c r="I283" s="41">
        <f t="shared" si="9"/>
        <v>-103049</v>
      </c>
      <c r="J283" s="99"/>
      <c r="K283" s="99"/>
    </row>
    <row r="284" spans="1:11" ht="23.1" customHeight="1">
      <c r="A284" s="36" t="s">
        <v>516</v>
      </c>
      <c r="B284" s="41">
        <v>0</v>
      </c>
      <c r="C284" s="41">
        <v>0</v>
      </c>
      <c r="D284" s="41">
        <v>0</v>
      </c>
      <c r="E284" s="41">
        <f t="shared" si="8"/>
        <v>0</v>
      </c>
      <c r="F284" s="41">
        <v>11111000</v>
      </c>
      <c r="G284" s="41">
        <v>1444693072</v>
      </c>
      <c r="H284" s="41">
        <v>0</v>
      </c>
      <c r="I284" s="41">
        <f t="shared" si="9"/>
        <v>1444693072</v>
      </c>
      <c r="J284" s="99"/>
      <c r="K284" s="99"/>
    </row>
    <row r="285" spans="1:11" ht="23.1" customHeight="1">
      <c r="A285" s="36" t="s">
        <v>517</v>
      </c>
      <c r="B285" s="41">
        <v>0</v>
      </c>
      <c r="C285" s="41">
        <v>0</v>
      </c>
      <c r="D285" s="41">
        <v>0</v>
      </c>
      <c r="E285" s="41">
        <f t="shared" si="8"/>
        <v>0</v>
      </c>
      <c r="F285" s="41">
        <v>205000</v>
      </c>
      <c r="G285" s="41">
        <v>71545649</v>
      </c>
      <c r="H285" s="41">
        <v>0</v>
      </c>
      <c r="I285" s="41">
        <f t="shared" si="9"/>
        <v>71545649</v>
      </c>
      <c r="J285" s="99"/>
      <c r="K285" s="99"/>
    </row>
    <row r="286" spans="1:11" ht="23.1" customHeight="1">
      <c r="A286" s="36" t="s">
        <v>518</v>
      </c>
      <c r="B286" s="41">
        <v>0</v>
      </c>
      <c r="C286" s="41">
        <v>0</v>
      </c>
      <c r="D286" s="41">
        <v>0</v>
      </c>
      <c r="E286" s="41">
        <f t="shared" si="8"/>
        <v>0</v>
      </c>
      <c r="F286" s="41">
        <v>1228000</v>
      </c>
      <c r="G286" s="41">
        <v>1581591240</v>
      </c>
      <c r="H286" s="41">
        <v>-1648182966</v>
      </c>
      <c r="I286" s="41">
        <f t="shared" si="9"/>
        <v>-66591726</v>
      </c>
      <c r="J286" s="99"/>
      <c r="K286" s="99"/>
    </row>
    <row r="287" spans="1:11" ht="23.1" customHeight="1">
      <c r="A287" s="36" t="s">
        <v>519</v>
      </c>
      <c r="B287" s="41">
        <v>0</v>
      </c>
      <c r="C287" s="41">
        <v>0</v>
      </c>
      <c r="D287" s="41">
        <v>0</v>
      </c>
      <c r="E287" s="41">
        <f t="shared" si="8"/>
        <v>0</v>
      </c>
      <c r="F287" s="41">
        <v>36810</v>
      </c>
      <c r="G287" s="41">
        <v>53605440</v>
      </c>
      <c r="H287" s="41">
        <v>-47457198</v>
      </c>
      <c r="I287" s="41">
        <f t="shared" si="9"/>
        <v>6148242</v>
      </c>
      <c r="J287" s="99"/>
      <c r="K287" s="99"/>
    </row>
    <row r="288" spans="1:11" ht="23.1" customHeight="1">
      <c r="A288" s="36" t="s">
        <v>520</v>
      </c>
      <c r="B288" s="41">
        <v>0</v>
      </c>
      <c r="C288" s="41">
        <v>0</v>
      </c>
      <c r="D288" s="41">
        <v>0</v>
      </c>
      <c r="E288" s="41">
        <f t="shared" si="8"/>
        <v>0</v>
      </c>
      <c r="F288" s="41">
        <v>2641428</v>
      </c>
      <c r="G288" s="41">
        <v>0</v>
      </c>
      <c r="H288" s="41">
        <v>645300000</v>
      </c>
      <c r="I288" s="41">
        <f t="shared" si="9"/>
        <v>645300000</v>
      </c>
      <c r="J288" s="99"/>
      <c r="K288" s="99"/>
    </row>
    <row r="289" spans="1:11" ht="23.1" customHeight="1">
      <c r="A289" s="36" t="s">
        <v>521</v>
      </c>
      <c r="B289" s="41">
        <v>0</v>
      </c>
      <c r="C289" s="41">
        <v>0</v>
      </c>
      <c r="D289" s="41">
        <v>0</v>
      </c>
      <c r="E289" s="41">
        <f t="shared" si="8"/>
        <v>0</v>
      </c>
      <c r="F289" s="41">
        <v>612772</v>
      </c>
      <c r="G289" s="41">
        <v>0</v>
      </c>
      <c r="H289" s="41">
        <v>49900000</v>
      </c>
      <c r="I289" s="41">
        <f t="shared" si="9"/>
        <v>49900000</v>
      </c>
      <c r="J289" s="99"/>
      <c r="K289" s="99"/>
    </row>
    <row r="290" spans="1:11" ht="23.1" customHeight="1">
      <c r="A290" s="36" t="s">
        <v>522</v>
      </c>
      <c r="B290" s="41">
        <v>0</v>
      </c>
      <c r="C290" s="41">
        <v>0</v>
      </c>
      <c r="D290" s="41">
        <v>0</v>
      </c>
      <c r="E290" s="41">
        <f t="shared" si="8"/>
        <v>0</v>
      </c>
      <c r="F290" s="41">
        <v>44200</v>
      </c>
      <c r="G290" s="41">
        <v>132569</v>
      </c>
      <c r="H290" s="41">
        <v>0</v>
      </c>
      <c r="I290" s="41">
        <f t="shared" si="9"/>
        <v>132569</v>
      </c>
      <c r="J290" s="99"/>
      <c r="K290" s="99"/>
    </row>
    <row r="291" spans="1:11" ht="23.1" customHeight="1">
      <c r="A291" s="36" t="s">
        <v>523</v>
      </c>
      <c r="B291" s="41">
        <v>0</v>
      </c>
      <c r="C291" s="41">
        <v>0</v>
      </c>
      <c r="D291" s="41">
        <v>0</v>
      </c>
      <c r="E291" s="41">
        <f t="shared" si="8"/>
        <v>0</v>
      </c>
      <c r="F291" s="41">
        <v>9000</v>
      </c>
      <c r="G291" s="41">
        <v>674828</v>
      </c>
      <c r="H291" s="41">
        <v>0</v>
      </c>
      <c r="I291" s="41">
        <f t="shared" si="9"/>
        <v>674828</v>
      </c>
      <c r="J291" s="99"/>
      <c r="K291" s="99"/>
    </row>
    <row r="292" spans="1:11" ht="23.1" customHeight="1">
      <c r="A292" s="36" t="s">
        <v>524</v>
      </c>
      <c r="B292" s="41">
        <v>0</v>
      </c>
      <c r="C292" s="41">
        <v>0</v>
      </c>
      <c r="D292" s="41">
        <v>0</v>
      </c>
      <c r="E292" s="41">
        <f t="shared" si="8"/>
        <v>0</v>
      </c>
      <c r="F292" s="41">
        <v>332000</v>
      </c>
      <c r="G292" s="41">
        <v>4978720</v>
      </c>
      <c r="H292" s="41">
        <v>0</v>
      </c>
      <c r="I292" s="41">
        <f t="shared" si="9"/>
        <v>4978720</v>
      </c>
      <c r="J292" s="99"/>
      <c r="K292" s="99"/>
    </row>
    <row r="293" spans="1:11" ht="23.1" customHeight="1">
      <c r="A293" s="36" t="s">
        <v>525</v>
      </c>
      <c r="B293" s="41">
        <v>0</v>
      </c>
      <c r="C293" s="41">
        <v>0</v>
      </c>
      <c r="D293" s="41">
        <v>0</v>
      </c>
      <c r="E293" s="41">
        <f t="shared" si="8"/>
        <v>0</v>
      </c>
      <c r="F293" s="41">
        <v>501000</v>
      </c>
      <c r="G293" s="41">
        <v>21037585</v>
      </c>
      <c r="H293" s="41">
        <v>0</v>
      </c>
      <c r="I293" s="41">
        <f t="shared" si="9"/>
        <v>21037585</v>
      </c>
      <c r="J293" s="99"/>
      <c r="K293" s="99"/>
    </row>
    <row r="294" spans="1:11" ht="23.1" customHeight="1">
      <c r="A294" s="36" t="s">
        <v>526</v>
      </c>
      <c r="B294" s="41">
        <v>0</v>
      </c>
      <c r="C294" s="41">
        <v>0</v>
      </c>
      <c r="D294" s="41">
        <v>0</v>
      </c>
      <c r="E294" s="41">
        <f t="shared" si="8"/>
        <v>0</v>
      </c>
      <c r="F294" s="41">
        <v>4333000</v>
      </c>
      <c r="G294" s="41">
        <v>-69835880</v>
      </c>
      <c r="H294" s="41">
        <v>0</v>
      </c>
      <c r="I294" s="41">
        <f t="shared" si="9"/>
        <v>-69835880</v>
      </c>
      <c r="J294" s="99"/>
      <c r="K294" s="99"/>
    </row>
    <row r="295" spans="1:11" ht="23.1" customHeight="1">
      <c r="A295" s="36" t="s">
        <v>527</v>
      </c>
      <c r="B295" s="41">
        <v>0</v>
      </c>
      <c r="C295" s="41">
        <v>0</v>
      </c>
      <c r="D295" s="41">
        <v>0</v>
      </c>
      <c r="E295" s="41">
        <f t="shared" si="8"/>
        <v>0</v>
      </c>
      <c r="F295" s="41">
        <v>9161000</v>
      </c>
      <c r="G295" s="41">
        <v>6091113600</v>
      </c>
      <c r="H295" s="41">
        <v>-4909653924</v>
      </c>
      <c r="I295" s="41">
        <f t="shared" si="9"/>
        <v>1181459676</v>
      </c>
      <c r="J295" s="99"/>
      <c r="K295" s="99"/>
    </row>
    <row r="296" spans="1:11" ht="23.1" customHeight="1">
      <c r="A296" s="36" t="s">
        <v>528</v>
      </c>
      <c r="B296" s="41">
        <v>0</v>
      </c>
      <c r="C296" s="41">
        <v>0</v>
      </c>
      <c r="D296" s="41">
        <v>0</v>
      </c>
      <c r="E296" s="41">
        <f t="shared" si="8"/>
        <v>0</v>
      </c>
      <c r="F296" s="41">
        <v>4453000</v>
      </c>
      <c r="G296" s="41">
        <v>858750750</v>
      </c>
      <c r="H296" s="41">
        <v>-165607515</v>
      </c>
      <c r="I296" s="41">
        <f t="shared" si="9"/>
        <v>693143235</v>
      </c>
      <c r="J296" s="99"/>
      <c r="K296" s="99"/>
    </row>
    <row r="297" spans="1:11" ht="23.1" customHeight="1">
      <c r="A297" s="36" t="s">
        <v>529</v>
      </c>
      <c r="B297" s="41">
        <v>0</v>
      </c>
      <c r="C297" s="41">
        <v>0</v>
      </c>
      <c r="D297" s="41">
        <v>0</v>
      </c>
      <c r="E297" s="41">
        <f t="shared" si="8"/>
        <v>0</v>
      </c>
      <c r="F297" s="41">
        <v>2515000</v>
      </c>
      <c r="G297" s="41">
        <v>153323296</v>
      </c>
      <c r="H297" s="41">
        <v>-40250350</v>
      </c>
      <c r="I297" s="41">
        <f t="shared" si="9"/>
        <v>113072946</v>
      </c>
      <c r="J297" s="99"/>
      <c r="K297" s="99"/>
    </row>
    <row r="298" spans="1:11" ht="23.1" customHeight="1">
      <c r="A298" s="36" t="s">
        <v>530</v>
      </c>
      <c r="B298" s="41">
        <v>0</v>
      </c>
      <c r="C298" s="41">
        <v>0</v>
      </c>
      <c r="D298" s="41">
        <v>0</v>
      </c>
      <c r="E298" s="41">
        <f t="shared" si="8"/>
        <v>0</v>
      </c>
      <c r="F298" s="41">
        <v>4882000</v>
      </c>
      <c r="G298" s="41">
        <v>925933534</v>
      </c>
      <c r="H298" s="41">
        <v>0</v>
      </c>
      <c r="I298" s="41">
        <f t="shared" si="9"/>
        <v>925933534</v>
      </c>
      <c r="J298" s="99"/>
      <c r="K298" s="99"/>
    </row>
    <row r="299" spans="1:11" ht="23.1" customHeight="1">
      <c r="A299" s="36" t="s">
        <v>531</v>
      </c>
      <c r="B299" s="41">
        <v>0</v>
      </c>
      <c r="C299" s="41">
        <v>0</v>
      </c>
      <c r="D299" s="41">
        <v>0</v>
      </c>
      <c r="E299" s="41">
        <f t="shared" si="8"/>
        <v>0</v>
      </c>
      <c r="F299" s="41">
        <v>109000000</v>
      </c>
      <c r="G299" s="41">
        <v>10930044217</v>
      </c>
      <c r="H299" s="41">
        <v>-2362440</v>
      </c>
      <c r="I299" s="41">
        <f t="shared" si="9"/>
        <v>10927681777</v>
      </c>
      <c r="J299" s="99"/>
      <c r="K299" s="99"/>
    </row>
    <row r="300" spans="1:11" ht="23.1" customHeight="1">
      <c r="A300" s="36" t="s">
        <v>532</v>
      </c>
      <c r="B300" s="41">
        <v>0</v>
      </c>
      <c r="C300" s="41">
        <v>0</v>
      </c>
      <c r="D300" s="41">
        <v>0</v>
      </c>
      <c r="E300" s="41">
        <f t="shared" si="8"/>
        <v>0</v>
      </c>
      <c r="F300" s="41">
        <v>1299000</v>
      </c>
      <c r="G300" s="41">
        <v>135380133</v>
      </c>
      <c r="H300" s="41">
        <v>0</v>
      </c>
      <c r="I300" s="41">
        <f t="shared" si="9"/>
        <v>135380133</v>
      </c>
      <c r="J300" s="99"/>
      <c r="K300" s="99"/>
    </row>
    <row r="301" spans="1:11" ht="23.1" customHeight="1">
      <c r="A301" s="36" t="s">
        <v>533</v>
      </c>
      <c r="B301" s="41">
        <v>0</v>
      </c>
      <c r="C301" s="41">
        <v>0</v>
      </c>
      <c r="D301" s="41">
        <v>0</v>
      </c>
      <c r="E301" s="41">
        <f t="shared" si="8"/>
        <v>0</v>
      </c>
      <c r="F301" s="41">
        <v>190200</v>
      </c>
      <c r="G301" s="41">
        <v>2550376363</v>
      </c>
      <c r="H301" s="41">
        <v>-2639585065</v>
      </c>
      <c r="I301" s="41">
        <f t="shared" si="9"/>
        <v>-89208702</v>
      </c>
      <c r="J301" s="99"/>
      <c r="K301" s="99"/>
    </row>
    <row r="302" spans="1:11" ht="23.1" customHeight="1">
      <c r="A302" s="36" t="s">
        <v>534</v>
      </c>
      <c r="B302" s="41">
        <v>0</v>
      </c>
      <c r="C302" s="41">
        <v>0</v>
      </c>
      <c r="D302" s="41">
        <v>0</v>
      </c>
      <c r="E302" s="41">
        <f t="shared" si="8"/>
        <v>0</v>
      </c>
      <c r="F302" s="41">
        <v>11000</v>
      </c>
      <c r="G302" s="41">
        <v>582827</v>
      </c>
      <c r="H302" s="41">
        <v>0</v>
      </c>
      <c r="I302" s="41">
        <f t="shared" si="9"/>
        <v>582827</v>
      </c>
      <c r="J302" s="99"/>
      <c r="K302" s="99"/>
    </row>
    <row r="303" spans="1:11" ht="23.1" customHeight="1">
      <c r="A303" s="36" t="s">
        <v>535</v>
      </c>
      <c r="B303" s="41">
        <v>0</v>
      </c>
      <c r="C303" s="41">
        <v>0</v>
      </c>
      <c r="D303" s="41">
        <v>0</v>
      </c>
      <c r="E303" s="41">
        <f t="shared" si="8"/>
        <v>0</v>
      </c>
      <c r="F303" s="41">
        <v>1023000</v>
      </c>
      <c r="G303" s="41">
        <v>21569447</v>
      </c>
      <c r="H303" s="41">
        <v>0</v>
      </c>
      <c r="I303" s="41">
        <f t="shared" si="9"/>
        <v>21569447</v>
      </c>
      <c r="J303" s="99"/>
      <c r="K303" s="99"/>
    </row>
    <row r="304" spans="1:11" ht="23.1" customHeight="1">
      <c r="A304" s="36" t="s">
        <v>536</v>
      </c>
      <c r="B304" s="41">
        <v>0</v>
      </c>
      <c r="C304" s="41">
        <v>0</v>
      </c>
      <c r="D304" s="41">
        <v>0</v>
      </c>
      <c r="E304" s="41">
        <f t="shared" si="8"/>
        <v>0</v>
      </c>
      <c r="F304" s="41">
        <v>110500</v>
      </c>
      <c r="G304" s="41">
        <v>85085477</v>
      </c>
      <c r="H304" s="41">
        <v>-96939441</v>
      </c>
      <c r="I304" s="41">
        <f t="shared" si="9"/>
        <v>-11853964</v>
      </c>
      <c r="J304" s="99"/>
      <c r="K304" s="99"/>
    </row>
    <row r="305" spans="1:11" ht="23.1" customHeight="1">
      <c r="A305" s="36" t="s">
        <v>537</v>
      </c>
      <c r="B305" s="41">
        <v>0</v>
      </c>
      <c r="C305" s="41">
        <v>0</v>
      </c>
      <c r="D305" s="41">
        <v>0</v>
      </c>
      <c r="E305" s="41">
        <f t="shared" si="8"/>
        <v>0</v>
      </c>
      <c r="F305" s="41">
        <v>221000</v>
      </c>
      <c r="G305" s="41">
        <v>396125770</v>
      </c>
      <c r="H305" s="41">
        <v>-479850229</v>
      </c>
      <c r="I305" s="41">
        <f t="shared" si="9"/>
        <v>-83724459</v>
      </c>
      <c r="J305" s="99"/>
      <c r="K305" s="99"/>
    </row>
    <row r="306" spans="1:11" ht="23.1" customHeight="1">
      <c r="A306" s="36" t="s">
        <v>538</v>
      </c>
      <c r="B306" s="41">
        <v>0</v>
      </c>
      <c r="C306" s="41">
        <v>0</v>
      </c>
      <c r="D306" s="41">
        <v>0</v>
      </c>
      <c r="E306" s="41">
        <f t="shared" si="8"/>
        <v>0</v>
      </c>
      <c r="F306" s="41">
        <v>2427277</v>
      </c>
      <c r="G306" s="41">
        <v>171138069</v>
      </c>
      <c r="H306" s="41">
        <v>-14584686</v>
      </c>
      <c r="I306" s="41">
        <f t="shared" si="9"/>
        <v>156553383</v>
      </c>
      <c r="J306" s="99"/>
      <c r="K306" s="99"/>
    </row>
    <row r="307" spans="1:11" ht="23.1" customHeight="1">
      <c r="A307" s="36" t="s">
        <v>539</v>
      </c>
      <c r="B307" s="41">
        <v>0</v>
      </c>
      <c r="C307" s="41">
        <v>0</v>
      </c>
      <c r="D307" s="41">
        <v>0</v>
      </c>
      <c r="E307" s="41">
        <f t="shared" si="8"/>
        <v>0</v>
      </c>
      <c r="F307" s="41">
        <v>3019000</v>
      </c>
      <c r="G307" s="41">
        <v>1959645269</v>
      </c>
      <c r="H307" s="41">
        <v>-1514797953</v>
      </c>
      <c r="I307" s="41">
        <f t="shared" si="9"/>
        <v>444847316</v>
      </c>
      <c r="J307" s="99"/>
      <c r="K307" s="99"/>
    </row>
    <row r="308" spans="1:11" ht="23.1" customHeight="1">
      <c r="A308" s="36" t="s">
        <v>540</v>
      </c>
      <c r="B308" s="41">
        <v>0</v>
      </c>
      <c r="C308" s="41">
        <v>0</v>
      </c>
      <c r="D308" s="41">
        <v>0</v>
      </c>
      <c r="E308" s="41">
        <f t="shared" si="8"/>
        <v>0</v>
      </c>
      <c r="F308" s="41">
        <v>140000</v>
      </c>
      <c r="G308" s="41">
        <v>0</v>
      </c>
      <c r="H308" s="41">
        <v>11200000</v>
      </c>
      <c r="I308" s="41">
        <f t="shared" si="9"/>
        <v>11200000</v>
      </c>
      <c r="J308" s="99"/>
      <c r="K308" s="99"/>
    </row>
    <row r="309" spans="1:11" ht="23.1" customHeight="1">
      <c r="A309" s="36" t="s">
        <v>541</v>
      </c>
      <c r="B309" s="41">
        <v>0</v>
      </c>
      <c r="C309" s="41">
        <v>0</v>
      </c>
      <c r="D309" s="41">
        <v>0</v>
      </c>
      <c r="E309" s="41">
        <f t="shared" si="8"/>
        <v>0</v>
      </c>
      <c r="F309" s="41">
        <v>7277000</v>
      </c>
      <c r="G309" s="41">
        <v>20241770442</v>
      </c>
      <c r="H309" s="41">
        <v>-20039570140</v>
      </c>
      <c r="I309" s="41">
        <f t="shared" si="9"/>
        <v>202200302</v>
      </c>
      <c r="J309" s="99"/>
      <c r="K309" s="99"/>
    </row>
    <row r="310" spans="1:11" ht="23.1" customHeight="1">
      <c r="A310" s="36" t="s">
        <v>542</v>
      </c>
      <c r="B310" s="41">
        <v>0</v>
      </c>
      <c r="C310" s="41">
        <v>0</v>
      </c>
      <c r="D310" s="41">
        <v>0</v>
      </c>
      <c r="E310" s="41">
        <f t="shared" si="8"/>
        <v>0</v>
      </c>
      <c r="F310" s="41">
        <v>32600000</v>
      </c>
      <c r="G310" s="41">
        <v>5216638792</v>
      </c>
      <c r="H310" s="41">
        <v>0</v>
      </c>
      <c r="I310" s="41">
        <f t="shared" si="9"/>
        <v>5216638792</v>
      </c>
      <c r="J310" s="99"/>
      <c r="K310" s="99"/>
    </row>
    <row r="311" spans="1:11" ht="23.1" customHeight="1">
      <c r="A311" s="36" t="s">
        <v>543</v>
      </c>
      <c r="B311" s="41">
        <v>0</v>
      </c>
      <c r="C311" s="41">
        <v>0</v>
      </c>
      <c r="D311" s="41">
        <v>0</v>
      </c>
      <c r="E311" s="41">
        <f t="shared" si="8"/>
        <v>0</v>
      </c>
      <c r="F311" s="41">
        <v>7284000</v>
      </c>
      <c r="G311" s="41">
        <v>9520918680</v>
      </c>
      <c r="H311" s="41">
        <v>0</v>
      </c>
      <c r="I311" s="41">
        <f t="shared" si="9"/>
        <v>9520918680</v>
      </c>
      <c r="J311" s="99"/>
      <c r="K311" s="99"/>
    </row>
    <row r="312" spans="1:11" ht="23.1" customHeight="1">
      <c r="A312" s="36" t="s">
        <v>544</v>
      </c>
      <c r="B312" s="41">
        <v>0</v>
      </c>
      <c r="C312" s="41">
        <v>0</v>
      </c>
      <c r="D312" s="41">
        <v>0</v>
      </c>
      <c r="E312" s="41">
        <f t="shared" si="8"/>
        <v>0</v>
      </c>
      <c r="F312" s="41">
        <v>36169000</v>
      </c>
      <c r="G312" s="41">
        <v>65435537305</v>
      </c>
      <c r="H312" s="41">
        <v>-46545129934</v>
      </c>
      <c r="I312" s="41">
        <f t="shared" si="9"/>
        <v>18890407371</v>
      </c>
      <c r="J312" s="99"/>
      <c r="K312" s="99"/>
    </row>
    <row r="313" spans="1:11" ht="23.1" customHeight="1">
      <c r="A313" s="36" t="s">
        <v>545</v>
      </c>
      <c r="B313" s="41">
        <v>0</v>
      </c>
      <c r="C313" s="41">
        <v>0</v>
      </c>
      <c r="D313" s="41">
        <v>0</v>
      </c>
      <c r="E313" s="41">
        <f t="shared" si="8"/>
        <v>0</v>
      </c>
      <c r="F313" s="41">
        <v>6000000</v>
      </c>
      <c r="G313" s="41">
        <v>20575545960</v>
      </c>
      <c r="H313" s="41">
        <v>-7525716</v>
      </c>
      <c r="I313" s="41">
        <f t="shared" si="9"/>
        <v>20568020244</v>
      </c>
      <c r="J313" s="99"/>
      <c r="K313" s="99"/>
    </row>
    <row r="314" spans="1:11" ht="23.1" customHeight="1">
      <c r="A314" s="36" t="s">
        <v>546</v>
      </c>
      <c r="B314" s="41">
        <v>0</v>
      </c>
      <c r="C314" s="41">
        <v>0</v>
      </c>
      <c r="D314" s="41">
        <v>0</v>
      </c>
      <c r="E314" s="41">
        <f t="shared" si="8"/>
        <v>0</v>
      </c>
      <c r="F314" s="41">
        <v>8663000</v>
      </c>
      <c r="G314" s="41">
        <v>-1786705148</v>
      </c>
      <c r="H314" s="41">
        <v>0</v>
      </c>
      <c r="I314" s="41">
        <f t="shared" si="9"/>
        <v>-1786705148</v>
      </c>
      <c r="J314" s="99"/>
      <c r="K314" s="99"/>
    </row>
    <row r="315" spans="1:11" ht="23.1" customHeight="1">
      <c r="A315" s="36" t="s">
        <v>547</v>
      </c>
      <c r="B315" s="41">
        <v>0</v>
      </c>
      <c r="C315" s="41">
        <v>0</v>
      </c>
      <c r="D315" s="41">
        <v>0</v>
      </c>
      <c r="E315" s="41">
        <f t="shared" si="8"/>
        <v>0</v>
      </c>
      <c r="F315" s="41">
        <v>490000</v>
      </c>
      <c r="G315" s="41">
        <v>1293977468</v>
      </c>
      <c r="H315" s="41">
        <v>-1363788522</v>
      </c>
      <c r="I315" s="41">
        <f t="shared" si="9"/>
        <v>-69811054</v>
      </c>
      <c r="J315" s="99"/>
      <c r="K315" s="99"/>
    </row>
    <row r="316" spans="1:11" ht="23.1" customHeight="1">
      <c r="A316" s="36" t="s">
        <v>548</v>
      </c>
      <c r="B316" s="41">
        <v>0</v>
      </c>
      <c r="C316" s="41">
        <v>0</v>
      </c>
      <c r="D316" s="41">
        <v>0</v>
      </c>
      <c r="E316" s="41">
        <f t="shared" si="8"/>
        <v>0</v>
      </c>
      <c r="F316" s="41">
        <v>1649000</v>
      </c>
      <c r="G316" s="41">
        <v>4345550907</v>
      </c>
      <c r="H316" s="41">
        <v>-4575468634</v>
      </c>
      <c r="I316" s="41">
        <f t="shared" si="9"/>
        <v>-229917727</v>
      </c>
      <c r="J316" s="99"/>
      <c r="K316" s="99"/>
    </row>
    <row r="317" spans="1:11" ht="23.1" customHeight="1">
      <c r="A317" s="36" t="s">
        <v>549</v>
      </c>
      <c r="B317" s="41">
        <v>0</v>
      </c>
      <c r="C317" s="41">
        <v>0</v>
      </c>
      <c r="D317" s="41">
        <v>0</v>
      </c>
      <c r="E317" s="41">
        <f t="shared" si="8"/>
        <v>0</v>
      </c>
      <c r="F317" s="41">
        <v>541000</v>
      </c>
      <c r="G317" s="41">
        <v>4045608581</v>
      </c>
      <c r="H317" s="41">
        <v>-1501007489</v>
      </c>
      <c r="I317" s="41">
        <f t="shared" si="9"/>
        <v>2544601092</v>
      </c>
      <c r="J317" s="99"/>
      <c r="K317" s="99"/>
    </row>
    <row r="318" spans="1:11" ht="23.1" customHeight="1">
      <c r="A318" s="36" t="s">
        <v>550</v>
      </c>
      <c r="B318" s="41">
        <v>0</v>
      </c>
      <c r="C318" s="41">
        <v>0</v>
      </c>
      <c r="D318" s="41">
        <v>0</v>
      </c>
      <c r="E318" s="41">
        <f t="shared" si="8"/>
        <v>0</v>
      </c>
      <c r="F318" s="41">
        <v>10818000</v>
      </c>
      <c r="G318" s="41">
        <v>24402311935</v>
      </c>
      <c r="H318" s="41">
        <v>-24706524865</v>
      </c>
      <c r="I318" s="41">
        <f t="shared" si="9"/>
        <v>-304212930</v>
      </c>
      <c r="J318" s="99"/>
      <c r="K318" s="99"/>
    </row>
    <row r="319" spans="1:11" ht="23.1" customHeight="1">
      <c r="A319" s="36" t="s">
        <v>551</v>
      </c>
      <c r="B319" s="41">
        <v>0</v>
      </c>
      <c r="C319" s="41">
        <v>0</v>
      </c>
      <c r="D319" s="41">
        <v>0</v>
      </c>
      <c r="E319" s="41">
        <f t="shared" si="8"/>
        <v>0</v>
      </c>
      <c r="F319" s="41">
        <v>1544000</v>
      </c>
      <c r="G319" s="41">
        <v>4082248555</v>
      </c>
      <c r="H319" s="41">
        <v>-3388465289</v>
      </c>
      <c r="I319" s="41">
        <f t="shared" si="9"/>
        <v>693783266</v>
      </c>
      <c r="J319" s="99"/>
      <c r="K319" s="99"/>
    </row>
    <row r="320" spans="1:11" ht="23.1" customHeight="1">
      <c r="A320" s="36" t="s">
        <v>552</v>
      </c>
      <c r="B320" s="41">
        <v>0</v>
      </c>
      <c r="C320" s="41">
        <v>0</v>
      </c>
      <c r="D320" s="41">
        <v>0</v>
      </c>
      <c r="E320" s="41">
        <f t="shared" si="8"/>
        <v>0</v>
      </c>
      <c r="F320" s="41">
        <v>4986000</v>
      </c>
      <c r="G320" s="41">
        <v>40520467</v>
      </c>
      <c r="H320" s="41">
        <v>0</v>
      </c>
      <c r="I320" s="41">
        <f t="shared" si="9"/>
        <v>40520467</v>
      </c>
      <c r="J320" s="99"/>
      <c r="K320" s="99"/>
    </row>
    <row r="321" spans="1:11" ht="23.1" customHeight="1">
      <c r="A321" s="36" t="s">
        <v>553</v>
      </c>
      <c r="B321" s="41">
        <v>0</v>
      </c>
      <c r="C321" s="41">
        <v>0</v>
      </c>
      <c r="D321" s="41">
        <v>0</v>
      </c>
      <c r="E321" s="41">
        <f t="shared" si="8"/>
        <v>0</v>
      </c>
      <c r="F321" s="41">
        <v>5180000</v>
      </c>
      <c r="G321" s="41">
        <v>704858460</v>
      </c>
      <c r="H321" s="41">
        <v>0</v>
      </c>
      <c r="I321" s="41">
        <f t="shared" si="9"/>
        <v>704858460</v>
      </c>
      <c r="J321" s="99"/>
      <c r="K321" s="99"/>
    </row>
    <row r="322" spans="1:11" ht="23.1" customHeight="1">
      <c r="A322" s="36" t="s">
        <v>554</v>
      </c>
      <c r="B322" s="41">
        <v>0</v>
      </c>
      <c r="C322" s="41">
        <v>0</v>
      </c>
      <c r="D322" s="41">
        <v>0</v>
      </c>
      <c r="E322" s="41">
        <f t="shared" si="8"/>
        <v>0</v>
      </c>
      <c r="F322" s="41">
        <v>500000</v>
      </c>
      <c r="G322" s="41">
        <v>1429488242</v>
      </c>
      <c r="H322" s="41">
        <v>-1389380110</v>
      </c>
      <c r="I322" s="41">
        <f t="shared" si="9"/>
        <v>40108132</v>
      </c>
      <c r="J322" s="99"/>
      <c r="K322" s="99"/>
    </row>
    <row r="323" spans="1:11" ht="23.1" customHeight="1">
      <c r="A323" s="36" t="s">
        <v>555</v>
      </c>
      <c r="B323" s="41">
        <v>0</v>
      </c>
      <c r="C323" s="41">
        <v>0</v>
      </c>
      <c r="D323" s="41">
        <v>0</v>
      </c>
      <c r="E323" s="41">
        <f t="shared" si="8"/>
        <v>0</v>
      </c>
      <c r="F323" s="41">
        <v>38547000</v>
      </c>
      <c r="G323" s="41">
        <v>2057829662</v>
      </c>
      <c r="H323" s="41">
        <v>0</v>
      </c>
      <c r="I323" s="41">
        <f t="shared" si="9"/>
        <v>2057829662</v>
      </c>
      <c r="J323" s="99"/>
      <c r="K323" s="99"/>
    </row>
    <row r="324" spans="1:11" ht="23.1" customHeight="1">
      <c r="A324" s="36" t="s">
        <v>556</v>
      </c>
      <c r="B324" s="41">
        <v>0</v>
      </c>
      <c r="C324" s="41">
        <v>0</v>
      </c>
      <c r="D324" s="41">
        <v>0</v>
      </c>
      <c r="E324" s="41">
        <f t="shared" si="8"/>
        <v>0</v>
      </c>
      <c r="F324" s="41">
        <v>32000</v>
      </c>
      <c r="G324" s="41">
        <v>0</v>
      </c>
      <c r="H324" s="41">
        <v>224000000</v>
      </c>
      <c r="I324" s="41">
        <f t="shared" si="9"/>
        <v>224000000</v>
      </c>
      <c r="J324" s="99"/>
      <c r="K324" s="99"/>
    </row>
    <row r="325" spans="1:11" ht="23.1" customHeight="1">
      <c r="A325" s="36" t="s">
        <v>557</v>
      </c>
      <c r="B325" s="41">
        <v>0</v>
      </c>
      <c r="C325" s="41">
        <v>0</v>
      </c>
      <c r="D325" s="41">
        <v>0</v>
      </c>
      <c r="E325" s="41">
        <f t="shared" si="8"/>
        <v>0</v>
      </c>
      <c r="F325" s="41">
        <v>7000</v>
      </c>
      <c r="G325" s="41">
        <v>0</v>
      </c>
      <c r="H325" s="41">
        <v>700000</v>
      </c>
      <c r="I325" s="41">
        <f t="shared" si="9"/>
        <v>700000</v>
      </c>
      <c r="J325" s="99"/>
      <c r="K325" s="99"/>
    </row>
    <row r="326" spans="1:11" ht="23.1" customHeight="1">
      <c r="A326" s="36" t="s">
        <v>558</v>
      </c>
      <c r="B326" s="41">
        <v>0</v>
      </c>
      <c r="C326" s="41">
        <v>0</v>
      </c>
      <c r="D326" s="41">
        <v>0</v>
      </c>
      <c r="E326" s="41">
        <f t="shared" si="8"/>
        <v>0</v>
      </c>
      <c r="F326" s="41">
        <v>1000</v>
      </c>
      <c r="G326" s="41">
        <v>0</v>
      </c>
      <c r="H326" s="41">
        <v>1000000</v>
      </c>
      <c r="I326" s="41">
        <f t="shared" si="9"/>
        <v>1000000</v>
      </c>
      <c r="J326" s="99"/>
      <c r="K326" s="99"/>
    </row>
    <row r="327" spans="1:11" ht="23.1" customHeight="1">
      <c r="A327" s="36" t="s">
        <v>559</v>
      </c>
      <c r="B327" s="41">
        <v>0</v>
      </c>
      <c r="C327" s="41">
        <v>0</v>
      </c>
      <c r="D327" s="41">
        <v>0</v>
      </c>
      <c r="E327" s="41">
        <f t="shared" si="8"/>
        <v>0</v>
      </c>
      <c r="F327" s="41">
        <v>4000</v>
      </c>
      <c r="G327" s="41">
        <v>0</v>
      </c>
      <c r="H327" s="41">
        <v>800000</v>
      </c>
      <c r="I327" s="41">
        <f t="shared" si="9"/>
        <v>800000</v>
      </c>
      <c r="J327" s="99"/>
      <c r="K327" s="99"/>
    </row>
    <row r="328" spans="1:11" ht="23.1" customHeight="1">
      <c r="A328" s="36" t="s">
        <v>560</v>
      </c>
      <c r="B328" s="41">
        <v>0</v>
      </c>
      <c r="C328" s="41">
        <v>0</v>
      </c>
      <c r="D328" s="41">
        <v>0</v>
      </c>
      <c r="E328" s="41">
        <f t="shared" ref="E328:E391" si="10">C328+D328</f>
        <v>0</v>
      </c>
      <c r="F328" s="41">
        <v>31871000</v>
      </c>
      <c r="G328" s="41">
        <v>8754836754</v>
      </c>
      <c r="H328" s="41">
        <v>0</v>
      </c>
      <c r="I328" s="41">
        <f t="shared" ref="I328:I391" si="11">G328+H328</f>
        <v>8754836754</v>
      </c>
      <c r="J328" s="99"/>
      <c r="K328" s="99"/>
    </row>
    <row r="329" spans="1:11" ht="23.1" customHeight="1">
      <c r="A329" s="36" t="s">
        <v>561</v>
      </c>
      <c r="B329" s="41">
        <v>0</v>
      </c>
      <c r="C329" s="41">
        <v>0</v>
      </c>
      <c r="D329" s="41">
        <v>0</v>
      </c>
      <c r="E329" s="41">
        <f t="shared" si="10"/>
        <v>0</v>
      </c>
      <c r="F329" s="41">
        <v>3852000</v>
      </c>
      <c r="G329" s="41">
        <v>413864112</v>
      </c>
      <c r="H329" s="41">
        <v>0</v>
      </c>
      <c r="I329" s="41">
        <f t="shared" si="11"/>
        <v>413864112</v>
      </c>
      <c r="J329" s="99"/>
      <c r="K329" s="99"/>
    </row>
    <row r="330" spans="1:11" ht="23.1" customHeight="1">
      <c r="A330" s="36" t="s">
        <v>562</v>
      </c>
      <c r="B330" s="41">
        <v>0</v>
      </c>
      <c r="C330" s="41">
        <v>0</v>
      </c>
      <c r="D330" s="41">
        <v>0</v>
      </c>
      <c r="E330" s="41">
        <f t="shared" si="10"/>
        <v>0</v>
      </c>
      <c r="F330" s="41">
        <v>231000</v>
      </c>
      <c r="G330" s="41">
        <v>11547027</v>
      </c>
      <c r="H330" s="41">
        <v>0</v>
      </c>
      <c r="I330" s="41">
        <f t="shared" si="11"/>
        <v>11547027</v>
      </c>
      <c r="J330" s="99"/>
      <c r="K330" s="99"/>
    </row>
    <row r="331" spans="1:11" ht="23.1" customHeight="1">
      <c r="A331" s="36" t="s">
        <v>563</v>
      </c>
      <c r="B331" s="41">
        <v>0</v>
      </c>
      <c r="C331" s="41">
        <v>0</v>
      </c>
      <c r="D331" s="41">
        <v>0</v>
      </c>
      <c r="E331" s="41">
        <f t="shared" si="10"/>
        <v>0</v>
      </c>
      <c r="F331" s="41">
        <v>6890000</v>
      </c>
      <c r="G331" s="41">
        <v>25091431552</v>
      </c>
      <c r="H331" s="41">
        <v>-17126763956</v>
      </c>
      <c r="I331" s="41">
        <f t="shared" si="11"/>
        <v>7964667596</v>
      </c>
      <c r="J331" s="99"/>
      <c r="K331" s="99"/>
    </row>
    <row r="332" spans="1:11" ht="23.1" customHeight="1">
      <c r="A332" s="36" t="s">
        <v>564</v>
      </c>
      <c r="B332" s="41">
        <v>0</v>
      </c>
      <c r="C332" s="41">
        <v>0</v>
      </c>
      <c r="D332" s="41">
        <v>0</v>
      </c>
      <c r="E332" s="41">
        <f t="shared" si="10"/>
        <v>0</v>
      </c>
      <c r="F332" s="41">
        <v>2876000</v>
      </c>
      <c r="G332" s="41">
        <v>10740600</v>
      </c>
      <c r="H332" s="41">
        <v>588091126</v>
      </c>
      <c r="I332" s="41">
        <f t="shared" si="11"/>
        <v>598831726</v>
      </c>
      <c r="J332" s="99"/>
      <c r="K332" s="99"/>
    </row>
    <row r="333" spans="1:11" ht="23.1" customHeight="1">
      <c r="A333" s="36" t="s">
        <v>565</v>
      </c>
      <c r="B333" s="41">
        <v>0</v>
      </c>
      <c r="C333" s="41">
        <v>0</v>
      </c>
      <c r="D333" s="41">
        <v>0</v>
      </c>
      <c r="E333" s="41">
        <f t="shared" si="10"/>
        <v>0</v>
      </c>
      <c r="F333" s="41">
        <v>46000</v>
      </c>
      <c r="G333" s="41">
        <v>102488662</v>
      </c>
      <c r="H333" s="41">
        <v>-110841549</v>
      </c>
      <c r="I333" s="41">
        <f t="shared" si="11"/>
        <v>-8352887</v>
      </c>
      <c r="J333" s="99"/>
      <c r="K333" s="99"/>
    </row>
    <row r="334" spans="1:11" ht="23.1" customHeight="1">
      <c r="A334" s="36" t="s">
        <v>566</v>
      </c>
      <c r="B334" s="41">
        <v>0</v>
      </c>
      <c r="C334" s="41">
        <v>0</v>
      </c>
      <c r="D334" s="41">
        <v>0</v>
      </c>
      <c r="E334" s="41">
        <f t="shared" si="10"/>
        <v>0</v>
      </c>
      <c r="F334" s="41">
        <v>184000</v>
      </c>
      <c r="G334" s="41">
        <v>0</v>
      </c>
      <c r="H334" s="41">
        <v>10672000</v>
      </c>
      <c r="I334" s="41">
        <f t="shared" si="11"/>
        <v>10672000</v>
      </c>
      <c r="J334" s="99"/>
      <c r="K334" s="99"/>
    </row>
    <row r="335" spans="1:11" ht="23.1" customHeight="1">
      <c r="A335" s="36" t="s">
        <v>567</v>
      </c>
      <c r="B335" s="41">
        <v>0</v>
      </c>
      <c r="C335" s="41">
        <v>0</v>
      </c>
      <c r="D335" s="41">
        <v>0</v>
      </c>
      <c r="E335" s="41">
        <f t="shared" si="10"/>
        <v>0</v>
      </c>
      <c r="F335" s="41">
        <v>26128000</v>
      </c>
      <c r="G335" s="41">
        <v>6990758348</v>
      </c>
      <c r="H335" s="41">
        <v>0</v>
      </c>
      <c r="I335" s="41">
        <f t="shared" si="11"/>
        <v>6990758348</v>
      </c>
      <c r="J335" s="99"/>
      <c r="K335" s="99"/>
    </row>
    <row r="336" spans="1:11" ht="23.1" customHeight="1">
      <c r="A336" s="36" t="s">
        <v>568</v>
      </c>
      <c r="B336" s="41">
        <v>0</v>
      </c>
      <c r="C336" s="41">
        <v>0</v>
      </c>
      <c r="D336" s="41">
        <v>0</v>
      </c>
      <c r="E336" s="41">
        <f t="shared" si="10"/>
        <v>0</v>
      </c>
      <c r="F336" s="41">
        <v>18541500</v>
      </c>
      <c r="G336" s="41">
        <v>2783523074</v>
      </c>
      <c r="H336" s="41">
        <v>0</v>
      </c>
      <c r="I336" s="41">
        <f t="shared" si="11"/>
        <v>2783523074</v>
      </c>
      <c r="J336" s="99"/>
      <c r="K336" s="99"/>
    </row>
    <row r="337" spans="1:11" ht="23.1" customHeight="1">
      <c r="A337" s="36" t="s">
        <v>569</v>
      </c>
      <c r="B337" s="41">
        <v>0</v>
      </c>
      <c r="C337" s="41">
        <v>0</v>
      </c>
      <c r="D337" s="41">
        <v>0</v>
      </c>
      <c r="E337" s="41">
        <f t="shared" si="10"/>
        <v>0</v>
      </c>
      <c r="F337" s="41">
        <v>49215000</v>
      </c>
      <c r="G337" s="41">
        <v>64224585015</v>
      </c>
      <c r="H337" s="41">
        <v>-75105637827</v>
      </c>
      <c r="I337" s="41">
        <f t="shared" si="11"/>
        <v>-10881052812</v>
      </c>
      <c r="J337" s="99"/>
      <c r="K337" s="99"/>
    </row>
    <row r="338" spans="1:11" ht="23.1" customHeight="1">
      <c r="A338" s="36" t="s">
        <v>570</v>
      </c>
      <c r="B338" s="41">
        <v>0</v>
      </c>
      <c r="C338" s="41">
        <v>0</v>
      </c>
      <c r="D338" s="41">
        <v>0</v>
      </c>
      <c r="E338" s="41">
        <f t="shared" si="10"/>
        <v>0</v>
      </c>
      <c r="F338" s="41">
        <v>75000</v>
      </c>
      <c r="G338" s="41">
        <v>374906</v>
      </c>
      <c r="H338" s="41">
        <v>0</v>
      </c>
      <c r="I338" s="41">
        <f t="shared" si="11"/>
        <v>374906</v>
      </c>
      <c r="J338" s="99"/>
      <c r="K338" s="99"/>
    </row>
    <row r="339" spans="1:11" ht="23.1" customHeight="1">
      <c r="A339" s="36" t="s">
        <v>571</v>
      </c>
      <c r="B339" s="41">
        <v>0</v>
      </c>
      <c r="C339" s="41">
        <v>0</v>
      </c>
      <c r="D339" s="41">
        <v>0</v>
      </c>
      <c r="E339" s="41">
        <f t="shared" si="10"/>
        <v>0</v>
      </c>
      <c r="F339" s="41">
        <v>1510000</v>
      </c>
      <c r="G339" s="41">
        <v>50237063</v>
      </c>
      <c r="H339" s="41">
        <v>0</v>
      </c>
      <c r="I339" s="41">
        <f t="shared" si="11"/>
        <v>50237063</v>
      </c>
      <c r="J339" s="99"/>
      <c r="K339" s="99"/>
    </row>
    <row r="340" spans="1:11" ht="23.1" customHeight="1">
      <c r="A340" s="36" t="s">
        <v>572</v>
      </c>
      <c r="B340" s="41">
        <v>0</v>
      </c>
      <c r="C340" s="41">
        <v>0</v>
      </c>
      <c r="D340" s="41">
        <v>0</v>
      </c>
      <c r="E340" s="41">
        <f t="shared" si="10"/>
        <v>0</v>
      </c>
      <c r="F340" s="41">
        <v>10000</v>
      </c>
      <c r="G340" s="41">
        <v>249937</v>
      </c>
      <c r="H340" s="41">
        <v>0</v>
      </c>
      <c r="I340" s="41">
        <f t="shared" si="11"/>
        <v>249937</v>
      </c>
      <c r="J340" s="99"/>
      <c r="K340" s="99"/>
    </row>
    <row r="341" spans="1:11" ht="23.1" customHeight="1">
      <c r="A341" s="36" t="s">
        <v>573</v>
      </c>
      <c r="B341" s="41">
        <v>0</v>
      </c>
      <c r="C341" s="41">
        <v>0</v>
      </c>
      <c r="D341" s="41">
        <v>0</v>
      </c>
      <c r="E341" s="41">
        <f t="shared" si="10"/>
        <v>0</v>
      </c>
      <c r="F341" s="41">
        <v>995445</v>
      </c>
      <c r="G341" s="41">
        <v>2303781451</v>
      </c>
      <c r="H341" s="41">
        <v>-2294657357</v>
      </c>
      <c r="I341" s="41">
        <f t="shared" si="11"/>
        <v>9124094</v>
      </c>
      <c r="J341" s="99"/>
      <c r="K341" s="99"/>
    </row>
    <row r="342" spans="1:11" ht="23.1" customHeight="1">
      <c r="A342" s="36" t="s">
        <v>574</v>
      </c>
      <c r="B342" s="41">
        <v>0</v>
      </c>
      <c r="C342" s="41">
        <v>0</v>
      </c>
      <c r="D342" s="41">
        <v>0</v>
      </c>
      <c r="E342" s="41">
        <f t="shared" si="10"/>
        <v>0</v>
      </c>
      <c r="F342" s="41">
        <v>1039000</v>
      </c>
      <c r="G342" s="41">
        <v>866889112</v>
      </c>
      <c r="H342" s="41">
        <v>-3711668</v>
      </c>
      <c r="I342" s="41">
        <f t="shared" si="11"/>
        <v>863177444</v>
      </c>
      <c r="J342" s="99"/>
      <c r="K342" s="99"/>
    </row>
    <row r="343" spans="1:11" ht="23.1" customHeight="1">
      <c r="A343" s="36" t="s">
        <v>575</v>
      </c>
      <c r="B343" s="41">
        <v>0</v>
      </c>
      <c r="C343" s="41">
        <v>0</v>
      </c>
      <c r="D343" s="41">
        <v>0</v>
      </c>
      <c r="E343" s="41">
        <f t="shared" si="10"/>
        <v>0</v>
      </c>
      <c r="F343" s="41">
        <v>4870000</v>
      </c>
      <c r="G343" s="41">
        <v>5738526</v>
      </c>
      <c r="H343" s="41">
        <v>0</v>
      </c>
      <c r="I343" s="41">
        <f t="shared" si="11"/>
        <v>5738526</v>
      </c>
      <c r="J343" s="99"/>
      <c r="K343" s="99"/>
    </row>
    <row r="344" spans="1:11" ht="23.1" customHeight="1">
      <c r="A344" s="36" t="s">
        <v>576</v>
      </c>
      <c r="B344" s="41">
        <v>0</v>
      </c>
      <c r="C344" s="41">
        <v>0</v>
      </c>
      <c r="D344" s="41">
        <v>0</v>
      </c>
      <c r="E344" s="41">
        <f t="shared" si="10"/>
        <v>0</v>
      </c>
      <c r="F344" s="41">
        <v>775500</v>
      </c>
      <c r="G344" s="41">
        <v>11502044</v>
      </c>
      <c r="H344" s="41">
        <v>0</v>
      </c>
      <c r="I344" s="41">
        <f t="shared" si="11"/>
        <v>11502044</v>
      </c>
      <c r="J344" s="99"/>
      <c r="K344" s="99"/>
    </row>
    <row r="345" spans="1:11" ht="23.1" customHeight="1">
      <c r="A345" s="36" t="s">
        <v>577</v>
      </c>
      <c r="B345" s="41">
        <v>0</v>
      </c>
      <c r="C345" s="41">
        <v>0</v>
      </c>
      <c r="D345" s="41">
        <v>0</v>
      </c>
      <c r="E345" s="41">
        <f t="shared" si="10"/>
        <v>0</v>
      </c>
      <c r="F345" s="41">
        <v>1000000</v>
      </c>
      <c r="G345" s="41">
        <v>22494207</v>
      </c>
      <c r="H345" s="41">
        <v>0</v>
      </c>
      <c r="I345" s="41">
        <f t="shared" si="11"/>
        <v>22494207</v>
      </c>
      <c r="J345" s="99"/>
      <c r="K345" s="99"/>
    </row>
    <row r="346" spans="1:11" ht="23.1" customHeight="1">
      <c r="A346" s="36" t="s">
        <v>578</v>
      </c>
      <c r="B346" s="41">
        <v>0</v>
      </c>
      <c r="C346" s="41">
        <v>0</v>
      </c>
      <c r="D346" s="41">
        <v>0</v>
      </c>
      <c r="E346" s="41">
        <f t="shared" si="10"/>
        <v>0</v>
      </c>
      <c r="F346" s="41">
        <v>19000</v>
      </c>
      <c r="G346" s="41">
        <v>949756</v>
      </c>
      <c r="H346" s="41">
        <v>0</v>
      </c>
      <c r="I346" s="41">
        <f t="shared" si="11"/>
        <v>949756</v>
      </c>
      <c r="J346" s="99"/>
      <c r="K346" s="99"/>
    </row>
    <row r="347" spans="1:11" ht="23.1" customHeight="1">
      <c r="A347" s="36" t="s">
        <v>579</v>
      </c>
      <c r="B347" s="41">
        <v>0</v>
      </c>
      <c r="C347" s="41">
        <v>0</v>
      </c>
      <c r="D347" s="41">
        <v>0</v>
      </c>
      <c r="E347" s="41">
        <f t="shared" si="10"/>
        <v>0</v>
      </c>
      <c r="F347" s="41">
        <v>1564000</v>
      </c>
      <c r="G347" s="41">
        <v>80037394</v>
      </c>
      <c r="H347" s="41">
        <v>0</v>
      </c>
      <c r="I347" s="41">
        <f t="shared" si="11"/>
        <v>80037394</v>
      </c>
      <c r="J347" s="99"/>
      <c r="K347" s="99"/>
    </row>
    <row r="348" spans="1:11" ht="23.1" customHeight="1">
      <c r="A348" s="36" t="s">
        <v>580</v>
      </c>
      <c r="B348" s="41">
        <v>0</v>
      </c>
      <c r="C348" s="41">
        <v>0</v>
      </c>
      <c r="D348" s="41">
        <v>0</v>
      </c>
      <c r="E348" s="41">
        <f t="shared" si="10"/>
        <v>0</v>
      </c>
      <c r="F348" s="41">
        <v>3000000</v>
      </c>
      <c r="G348" s="41">
        <v>165957261</v>
      </c>
      <c r="H348" s="41">
        <v>0</v>
      </c>
      <c r="I348" s="41">
        <f t="shared" si="11"/>
        <v>165957261</v>
      </c>
      <c r="J348" s="99"/>
      <c r="K348" s="99"/>
    </row>
    <row r="349" spans="1:11" ht="23.1" customHeight="1">
      <c r="A349" s="36" t="s">
        <v>581</v>
      </c>
      <c r="B349" s="41">
        <v>0</v>
      </c>
      <c r="C349" s="41">
        <v>0</v>
      </c>
      <c r="D349" s="41">
        <v>0</v>
      </c>
      <c r="E349" s="41">
        <f t="shared" si="10"/>
        <v>0</v>
      </c>
      <c r="F349" s="41">
        <v>57633000</v>
      </c>
      <c r="G349" s="41">
        <v>12534609615</v>
      </c>
      <c r="H349" s="41">
        <v>0</v>
      </c>
      <c r="I349" s="41">
        <f t="shared" si="11"/>
        <v>12534609615</v>
      </c>
      <c r="J349" s="99"/>
      <c r="K349" s="99"/>
    </row>
    <row r="350" spans="1:11" ht="23.1" customHeight="1">
      <c r="A350" s="36" t="s">
        <v>582</v>
      </c>
      <c r="B350" s="41">
        <v>0</v>
      </c>
      <c r="C350" s="41">
        <v>0</v>
      </c>
      <c r="D350" s="41">
        <v>0</v>
      </c>
      <c r="E350" s="41">
        <f t="shared" si="10"/>
        <v>0</v>
      </c>
      <c r="F350" s="41">
        <v>5000</v>
      </c>
      <c r="G350" s="41">
        <v>8647905325</v>
      </c>
      <c r="H350" s="41">
        <v>-6005905440</v>
      </c>
      <c r="I350" s="41">
        <f t="shared" si="11"/>
        <v>2641999885</v>
      </c>
      <c r="J350" s="99"/>
      <c r="K350" s="99"/>
    </row>
    <row r="351" spans="1:11" ht="23.1" customHeight="1">
      <c r="A351" s="36" t="s">
        <v>583</v>
      </c>
      <c r="B351" s="41">
        <v>0</v>
      </c>
      <c r="C351" s="41">
        <v>0</v>
      </c>
      <c r="D351" s="41">
        <v>0</v>
      </c>
      <c r="E351" s="41">
        <f t="shared" si="10"/>
        <v>0</v>
      </c>
      <c r="F351" s="41">
        <v>111000</v>
      </c>
      <c r="G351" s="41">
        <v>49604225</v>
      </c>
      <c r="H351" s="41">
        <v>0</v>
      </c>
      <c r="I351" s="41">
        <f t="shared" si="11"/>
        <v>49604225</v>
      </c>
      <c r="J351" s="99"/>
      <c r="K351" s="99"/>
    </row>
    <row r="352" spans="1:11" ht="23.1" customHeight="1">
      <c r="A352" s="36" t="s">
        <v>584</v>
      </c>
      <c r="B352" s="41">
        <v>0</v>
      </c>
      <c r="C352" s="41">
        <v>0</v>
      </c>
      <c r="D352" s="41">
        <v>0</v>
      </c>
      <c r="E352" s="41">
        <f t="shared" si="10"/>
        <v>0</v>
      </c>
      <c r="F352" s="41">
        <v>5688676</v>
      </c>
      <c r="G352" s="41">
        <v>11231093988</v>
      </c>
      <c r="H352" s="41">
        <v>-9076810229</v>
      </c>
      <c r="I352" s="41">
        <f t="shared" si="11"/>
        <v>2154283759</v>
      </c>
      <c r="J352" s="99"/>
      <c r="K352" s="99"/>
    </row>
    <row r="353" spans="1:11" ht="23.1" customHeight="1">
      <c r="A353" s="36" t="s">
        <v>585</v>
      </c>
      <c r="B353" s="41">
        <v>0</v>
      </c>
      <c r="C353" s="41">
        <v>0</v>
      </c>
      <c r="D353" s="41">
        <v>0</v>
      </c>
      <c r="E353" s="41">
        <f t="shared" si="10"/>
        <v>0</v>
      </c>
      <c r="F353" s="41">
        <v>9495000</v>
      </c>
      <c r="G353" s="41">
        <v>2078461693</v>
      </c>
      <c r="H353" s="41">
        <v>0</v>
      </c>
      <c r="I353" s="41">
        <f t="shared" si="11"/>
        <v>2078461693</v>
      </c>
      <c r="J353" s="99"/>
      <c r="K353" s="99"/>
    </row>
    <row r="354" spans="1:11" ht="23.1" customHeight="1">
      <c r="A354" s="36" t="s">
        <v>586</v>
      </c>
      <c r="B354" s="41">
        <v>0</v>
      </c>
      <c r="C354" s="41">
        <v>0</v>
      </c>
      <c r="D354" s="41">
        <v>0</v>
      </c>
      <c r="E354" s="41">
        <f t="shared" si="10"/>
        <v>0</v>
      </c>
      <c r="F354" s="41">
        <v>5619000</v>
      </c>
      <c r="G354" s="41">
        <v>11648483942</v>
      </c>
      <c r="H354" s="41">
        <v>-10662475017</v>
      </c>
      <c r="I354" s="41">
        <f t="shared" si="11"/>
        <v>986008925</v>
      </c>
      <c r="J354" s="99"/>
      <c r="K354" s="99"/>
    </row>
    <row r="355" spans="1:11" ht="23.1" customHeight="1">
      <c r="A355" s="36" t="s">
        <v>587</v>
      </c>
      <c r="B355" s="41">
        <v>0</v>
      </c>
      <c r="C355" s="41">
        <v>0</v>
      </c>
      <c r="D355" s="41">
        <v>0</v>
      </c>
      <c r="E355" s="41">
        <f t="shared" si="10"/>
        <v>0</v>
      </c>
      <c r="F355" s="41">
        <v>971000</v>
      </c>
      <c r="G355" s="41">
        <v>2404992911</v>
      </c>
      <c r="H355" s="41">
        <v>-2320443717</v>
      </c>
      <c r="I355" s="41">
        <f t="shared" si="11"/>
        <v>84549194</v>
      </c>
      <c r="J355" s="99"/>
      <c r="K355" s="99"/>
    </row>
    <row r="356" spans="1:11" ht="23.1" customHeight="1">
      <c r="A356" s="36" t="s">
        <v>588</v>
      </c>
      <c r="B356" s="41">
        <v>0</v>
      </c>
      <c r="C356" s="41">
        <v>0</v>
      </c>
      <c r="D356" s="41">
        <v>0</v>
      </c>
      <c r="E356" s="41">
        <f t="shared" si="10"/>
        <v>0</v>
      </c>
      <c r="F356" s="41">
        <v>42513000</v>
      </c>
      <c r="G356" s="41">
        <v>46286132606</v>
      </c>
      <c r="H356" s="41">
        <v>-37627513837</v>
      </c>
      <c r="I356" s="41">
        <f t="shared" si="11"/>
        <v>8658618769</v>
      </c>
      <c r="J356" s="99"/>
      <c r="K356" s="99"/>
    </row>
    <row r="357" spans="1:11" ht="23.1" customHeight="1">
      <c r="A357" s="36" t="s">
        <v>589</v>
      </c>
      <c r="B357" s="41">
        <v>0</v>
      </c>
      <c r="C357" s="41">
        <v>0</v>
      </c>
      <c r="D357" s="41">
        <v>0</v>
      </c>
      <c r="E357" s="41">
        <f t="shared" si="10"/>
        <v>0</v>
      </c>
      <c r="F357" s="41">
        <v>1006000</v>
      </c>
      <c r="G357" s="41">
        <v>2293086284</v>
      </c>
      <c r="H357" s="41">
        <v>-2424056467</v>
      </c>
      <c r="I357" s="41">
        <f t="shared" si="11"/>
        <v>-130970183</v>
      </c>
      <c r="J357" s="99"/>
      <c r="K357" s="99"/>
    </row>
    <row r="358" spans="1:11" ht="23.1" customHeight="1">
      <c r="A358" s="36" t="s">
        <v>590</v>
      </c>
      <c r="B358" s="41">
        <v>0</v>
      </c>
      <c r="C358" s="41">
        <v>0</v>
      </c>
      <c r="D358" s="41">
        <v>0</v>
      </c>
      <c r="E358" s="41">
        <f t="shared" si="10"/>
        <v>0</v>
      </c>
      <c r="F358" s="41">
        <v>3002000</v>
      </c>
      <c r="G358" s="41">
        <v>7034242550</v>
      </c>
      <c r="H358" s="41">
        <v>-7233615819</v>
      </c>
      <c r="I358" s="41">
        <f t="shared" si="11"/>
        <v>-199373269</v>
      </c>
      <c r="J358" s="99"/>
      <c r="K358" s="99"/>
    </row>
    <row r="359" spans="1:11" ht="23.1" customHeight="1">
      <c r="A359" s="36" t="s">
        <v>591</v>
      </c>
      <c r="B359" s="41">
        <v>0</v>
      </c>
      <c r="C359" s="41">
        <v>0</v>
      </c>
      <c r="D359" s="41">
        <v>0</v>
      </c>
      <c r="E359" s="41">
        <f t="shared" si="10"/>
        <v>0</v>
      </c>
      <c r="F359" s="41">
        <v>3487250</v>
      </c>
      <c r="G359" s="41">
        <v>207306067</v>
      </c>
      <c r="H359" s="41">
        <v>0</v>
      </c>
      <c r="I359" s="41">
        <f t="shared" si="11"/>
        <v>207306067</v>
      </c>
      <c r="J359" s="99"/>
      <c r="K359" s="99"/>
    </row>
    <row r="360" spans="1:11" ht="23.1" customHeight="1">
      <c r="A360" s="36" t="s">
        <v>592</v>
      </c>
      <c r="B360" s="41">
        <v>0</v>
      </c>
      <c r="C360" s="41">
        <v>0</v>
      </c>
      <c r="D360" s="41">
        <v>0</v>
      </c>
      <c r="E360" s="41">
        <f t="shared" si="10"/>
        <v>0</v>
      </c>
      <c r="F360" s="41">
        <v>46027000</v>
      </c>
      <c r="G360" s="41">
        <v>20983685545</v>
      </c>
      <c r="H360" s="41">
        <v>-4909927</v>
      </c>
      <c r="I360" s="41">
        <f t="shared" si="11"/>
        <v>20978775618</v>
      </c>
      <c r="J360" s="99"/>
      <c r="K360" s="99"/>
    </row>
    <row r="361" spans="1:11" ht="23.1" customHeight="1">
      <c r="A361" s="36" t="s">
        <v>593</v>
      </c>
      <c r="B361" s="41">
        <v>0</v>
      </c>
      <c r="C361" s="41">
        <v>0</v>
      </c>
      <c r="D361" s="41">
        <v>0</v>
      </c>
      <c r="E361" s="41">
        <f t="shared" si="10"/>
        <v>0</v>
      </c>
      <c r="F361" s="41">
        <v>91504</v>
      </c>
      <c r="G361" s="41">
        <v>525847266</v>
      </c>
      <c r="H361" s="41">
        <v>-496029407</v>
      </c>
      <c r="I361" s="41">
        <f t="shared" si="11"/>
        <v>29817859</v>
      </c>
      <c r="J361" s="99"/>
      <c r="K361" s="99"/>
    </row>
    <row r="362" spans="1:11" ht="23.1" customHeight="1">
      <c r="A362" s="36" t="s">
        <v>594</v>
      </c>
      <c r="B362" s="41">
        <v>0</v>
      </c>
      <c r="C362" s="41">
        <v>0</v>
      </c>
      <c r="D362" s="41">
        <v>0</v>
      </c>
      <c r="E362" s="41">
        <f t="shared" si="10"/>
        <v>0</v>
      </c>
      <c r="F362" s="41">
        <v>175000</v>
      </c>
      <c r="G362" s="41">
        <v>324178412</v>
      </c>
      <c r="H362" s="41">
        <v>-193942126</v>
      </c>
      <c r="I362" s="41">
        <f t="shared" si="11"/>
        <v>130236286</v>
      </c>
      <c r="J362" s="99"/>
      <c r="K362" s="99"/>
    </row>
    <row r="363" spans="1:11" ht="23.1" customHeight="1">
      <c r="A363" s="36" t="s">
        <v>595</v>
      </c>
      <c r="B363" s="41">
        <v>0</v>
      </c>
      <c r="C363" s="41">
        <v>0</v>
      </c>
      <c r="D363" s="41">
        <v>0</v>
      </c>
      <c r="E363" s="41">
        <f t="shared" si="10"/>
        <v>0</v>
      </c>
      <c r="F363" s="41">
        <v>2840000</v>
      </c>
      <c r="G363" s="41">
        <v>364498789</v>
      </c>
      <c r="H363" s="41">
        <v>-425048790</v>
      </c>
      <c r="I363" s="41">
        <f t="shared" si="11"/>
        <v>-60550001</v>
      </c>
      <c r="J363" s="99"/>
      <c r="K363" s="99"/>
    </row>
    <row r="364" spans="1:11" ht="23.1" customHeight="1">
      <c r="A364" s="36" t="s">
        <v>596</v>
      </c>
      <c r="B364" s="41">
        <v>0</v>
      </c>
      <c r="C364" s="41">
        <v>0</v>
      </c>
      <c r="D364" s="41">
        <v>0</v>
      </c>
      <c r="E364" s="41">
        <f t="shared" si="10"/>
        <v>0</v>
      </c>
      <c r="F364" s="41">
        <v>15000</v>
      </c>
      <c r="G364" s="41">
        <v>79279280</v>
      </c>
      <c r="H364" s="41">
        <v>-70795535</v>
      </c>
      <c r="I364" s="41">
        <f t="shared" si="11"/>
        <v>8483745</v>
      </c>
      <c r="J364" s="99"/>
      <c r="K364" s="99"/>
    </row>
    <row r="365" spans="1:11" ht="23.1" customHeight="1">
      <c r="A365" s="36" t="s">
        <v>597</v>
      </c>
      <c r="B365" s="41">
        <v>0</v>
      </c>
      <c r="C365" s="41">
        <v>0</v>
      </c>
      <c r="D365" s="41">
        <v>0</v>
      </c>
      <c r="E365" s="41">
        <f t="shared" si="10"/>
        <v>0</v>
      </c>
      <c r="F365" s="41">
        <v>1000000</v>
      </c>
      <c r="G365" s="41">
        <v>28739364418</v>
      </c>
      <c r="H365" s="41">
        <v>-9982565</v>
      </c>
      <c r="I365" s="41">
        <f t="shared" si="11"/>
        <v>28729381853</v>
      </c>
      <c r="J365" s="99"/>
      <c r="K365" s="99"/>
    </row>
    <row r="366" spans="1:11" ht="23.1" customHeight="1">
      <c r="A366" s="36" t="s">
        <v>598</v>
      </c>
      <c r="B366" s="41">
        <v>0</v>
      </c>
      <c r="C366" s="41">
        <v>0</v>
      </c>
      <c r="D366" s="41">
        <v>0</v>
      </c>
      <c r="E366" s="41">
        <f t="shared" si="10"/>
        <v>0</v>
      </c>
      <c r="F366" s="41">
        <v>27000</v>
      </c>
      <c r="G366" s="41">
        <v>3344143</v>
      </c>
      <c r="H366" s="41">
        <v>0</v>
      </c>
      <c r="I366" s="41">
        <f t="shared" si="11"/>
        <v>3344143</v>
      </c>
      <c r="J366" s="99"/>
      <c r="K366" s="99"/>
    </row>
    <row r="367" spans="1:11" ht="23.1" customHeight="1">
      <c r="A367" s="36" t="s">
        <v>599</v>
      </c>
      <c r="B367" s="41">
        <v>0</v>
      </c>
      <c r="C367" s="41">
        <v>0</v>
      </c>
      <c r="D367" s="41">
        <v>0</v>
      </c>
      <c r="E367" s="41">
        <f t="shared" si="10"/>
        <v>0</v>
      </c>
      <c r="F367" s="41">
        <v>19000</v>
      </c>
      <c r="G367" s="41">
        <v>3648070</v>
      </c>
      <c r="H367" s="41">
        <v>0</v>
      </c>
      <c r="I367" s="41">
        <f t="shared" si="11"/>
        <v>3648070</v>
      </c>
      <c r="J367" s="99"/>
      <c r="K367" s="99"/>
    </row>
    <row r="368" spans="1:11" ht="23.1" customHeight="1">
      <c r="A368" s="36" t="s">
        <v>600</v>
      </c>
      <c r="B368" s="41">
        <v>0</v>
      </c>
      <c r="C368" s="41">
        <v>0</v>
      </c>
      <c r="D368" s="41">
        <v>0</v>
      </c>
      <c r="E368" s="41">
        <f t="shared" si="10"/>
        <v>0</v>
      </c>
      <c r="F368" s="41">
        <v>22000</v>
      </c>
      <c r="G368" s="41">
        <v>3321147</v>
      </c>
      <c r="H368" s="41">
        <v>0</v>
      </c>
      <c r="I368" s="41">
        <f t="shared" si="11"/>
        <v>3321147</v>
      </c>
      <c r="J368" s="99"/>
      <c r="K368" s="99"/>
    </row>
    <row r="369" spans="1:11" ht="23.1" customHeight="1">
      <c r="A369" s="36" t="s">
        <v>601</v>
      </c>
      <c r="B369" s="41">
        <v>0</v>
      </c>
      <c r="C369" s="41">
        <v>0</v>
      </c>
      <c r="D369" s="41">
        <v>0</v>
      </c>
      <c r="E369" s="41">
        <f t="shared" si="10"/>
        <v>0</v>
      </c>
      <c r="F369" s="41">
        <v>86038000</v>
      </c>
      <c r="G369" s="41">
        <v>-69641072</v>
      </c>
      <c r="H369" s="41">
        <v>0</v>
      </c>
      <c r="I369" s="41">
        <f t="shared" si="11"/>
        <v>-69641072</v>
      </c>
      <c r="J369" s="99"/>
      <c r="K369" s="99"/>
    </row>
    <row r="370" spans="1:11" ht="23.1" customHeight="1">
      <c r="A370" s="36" t="s">
        <v>602</v>
      </c>
      <c r="B370" s="41">
        <v>0</v>
      </c>
      <c r="C370" s="41">
        <v>0</v>
      </c>
      <c r="D370" s="41">
        <v>0</v>
      </c>
      <c r="E370" s="41">
        <f t="shared" si="10"/>
        <v>0</v>
      </c>
      <c r="F370" s="41">
        <v>878000</v>
      </c>
      <c r="G370" s="41">
        <v>164296688</v>
      </c>
      <c r="H370" s="41">
        <v>0</v>
      </c>
      <c r="I370" s="41">
        <f t="shared" si="11"/>
        <v>164296688</v>
      </c>
      <c r="J370" s="99"/>
      <c r="K370" s="99"/>
    </row>
    <row r="371" spans="1:11" ht="23.1" customHeight="1">
      <c r="A371" s="36" t="s">
        <v>603</v>
      </c>
      <c r="B371" s="41">
        <v>0</v>
      </c>
      <c r="C371" s="41">
        <v>0</v>
      </c>
      <c r="D371" s="41">
        <v>0</v>
      </c>
      <c r="E371" s="41">
        <f t="shared" si="10"/>
        <v>0</v>
      </c>
      <c r="F371" s="41">
        <v>6828000</v>
      </c>
      <c r="G371" s="41">
        <v>15393686593</v>
      </c>
      <c r="H371" s="41">
        <v>-14391149869</v>
      </c>
      <c r="I371" s="41">
        <f t="shared" si="11"/>
        <v>1002536724</v>
      </c>
      <c r="J371" s="99"/>
      <c r="K371" s="99"/>
    </row>
    <row r="372" spans="1:11" ht="23.1" customHeight="1">
      <c r="A372" s="36" t="s">
        <v>604</v>
      </c>
      <c r="B372" s="41">
        <v>0</v>
      </c>
      <c r="C372" s="41">
        <v>0</v>
      </c>
      <c r="D372" s="41">
        <v>0</v>
      </c>
      <c r="E372" s="41">
        <f t="shared" si="10"/>
        <v>0</v>
      </c>
      <c r="F372" s="41">
        <v>84000</v>
      </c>
      <c r="G372" s="41">
        <v>13173611</v>
      </c>
      <c r="H372" s="41">
        <v>0</v>
      </c>
      <c r="I372" s="41">
        <f t="shared" si="11"/>
        <v>13173611</v>
      </c>
      <c r="J372" s="99"/>
      <c r="K372" s="99"/>
    </row>
    <row r="373" spans="1:11" ht="23.1" customHeight="1">
      <c r="A373" s="36" t="s">
        <v>605</v>
      </c>
      <c r="B373" s="41">
        <v>0</v>
      </c>
      <c r="C373" s="41">
        <v>0</v>
      </c>
      <c r="D373" s="41">
        <v>0</v>
      </c>
      <c r="E373" s="41">
        <f t="shared" si="10"/>
        <v>0</v>
      </c>
      <c r="F373" s="41">
        <v>42000</v>
      </c>
      <c r="G373" s="41">
        <v>14696215</v>
      </c>
      <c r="H373" s="41">
        <v>0</v>
      </c>
      <c r="I373" s="41">
        <f t="shared" si="11"/>
        <v>14696215</v>
      </c>
      <c r="J373" s="99"/>
      <c r="K373" s="99"/>
    </row>
    <row r="374" spans="1:11" ht="23.1" customHeight="1">
      <c r="A374" s="36" t="s">
        <v>606</v>
      </c>
      <c r="B374" s="41">
        <v>0</v>
      </c>
      <c r="C374" s="41">
        <v>0</v>
      </c>
      <c r="D374" s="41">
        <v>0</v>
      </c>
      <c r="E374" s="41">
        <f t="shared" si="10"/>
        <v>0</v>
      </c>
      <c r="F374" s="41">
        <v>3051000</v>
      </c>
      <c r="G374" s="41">
        <v>918446453</v>
      </c>
      <c r="H374" s="41">
        <v>-75585574</v>
      </c>
      <c r="I374" s="41">
        <f t="shared" si="11"/>
        <v>842860879</v>
      </c>
      <c r="J374" s="99"/>
      <c r="K374" s="99"/>
    </row>
    <row r="375" spans="1:11" ht="23.1" customHeight="1">
      <c r="A375" s="36" t="s">
        <v>607</v>
      </c>
      <c r="B375" s="41">
        <v>0</v>
      </c>
      <c r="C375" s="41">
        <v>0</v>
      </c>
      <c r="D375" s="41">
        <v>0</v>
      </c>
      <c r="E375" s="41">
        <f t="shared" si="10"/>
        <v>0</v>
      </c>
      <c r="F375" s="41">
        <v>40989000</v>
      </c>
      <c r="G375" s="41">
        <v>2721859138</v>
      </c>
      <c r="H375" s="41">
        <v>0</v>
      </c>
      <c r="I375" s="41">
        <f t="shared" si="11"/>
        <v>2721859138</v>
      </c>
      <c r="J375" s="99"/>
      <c r="K375" s="99"/>
    </row>
    <row r="376" spans="1:11" ht="23.1" customHeight="1">
      <c r="A376" s="36" t="s">
        <v>608</v>
      </c>
      <c r="B376" s="41">
        <v>0</v>
      </c>
      <c r="C376" s="41">
        <v>0</v>
      </c>
      <c r="D376" s="41">
        <v>0</v>
      </c>
      <c r="E376" s="41">
        <f t="shared" si="10"/>
        <v>0</v>
      </c>
      <c r="F376" s="41">
        <v>97000</v>
      </c>
      <c r="G376" s="41">
        <v>446085104</v>
      </c>
      <c r="H376" s="41">
        <v>-336886726</v>
      </c>
      <c r="I376" s="41">
        <f t="shared" si="11"/>
        <v>109198378</v>
      </c>
      <c r="J376" s="99"/>
      <c r="K376" s="99"/>
    </row>
    <row r="377" spans="1:11" ht="23.1" customHeight="1">
      <c r="A377" s="36" t="s">
        <v>609</v>
      </c>
      <c r="B377" s="41">
        <v>0</v>
      </c>
      <c r="C377" s="41">
        <v>0</v>
      </c>
      <c r="D377" s="41">
        <v>0</v>
      </c>
      <c r="E377" s="41">
        <f t="shared" si="10"/>
        <v>0</v>
      </c>
      <c r="F377" s="41">
        <v>452000</v>
      </c>
      <c r="G377" s="41">
        <v>709457271</v>
      </c>
      <c r="H377" s="41">
        <v>-522702555</v>
      </c>
      <c r="I377" s="41">
        <f t="shared" si="11"/>
        <v>186754716</v>
      </c>
      <c r="J377" s="99"/>
      <c r="K377" s="99"/>
    </row>
    <row r="378" spans="1:11" ht="23.1" customHeight="1">
      <c r="A378" s="36" t="s">
        <v>610</v>
      </c>
      <c r="B378" s="41">
        <v>0</v>
      </c>
      <c r="C378" s="41">
        <v>0</v>
      </c>
      <c r="D378" s="41">
        <v>0</v>
      </c>
      <c r="E378" s="41">
        <f t="shared" si="10"/>
        <v>0</v>
      </c>
      <c r="F378" s="41">
        <v>2188734</v>
      </c>
      <c r="G378" s="41">
        <v>874061410</v>
      </c>
      <c r="H378" s="41">
        <v>0</v>
      </c>
      <c r="I378" s="41">
        <f t="shared" si="11"/>
        <v>874061410</v>
      </c>
      <c r="J378" s="99"/>
      <c r="K378" s="99"/>
    </row>
    <row r="379" spans="1:11" ht="23.1" customHeight="1">
      <c r="A379" s="36" t="s">
        <v>611</v>
      </c>
      <c r="B379" s="41">
        <v>0</v>
      </c>
      <c r="C379" s="41">
        <v>0</v>
      </c>
      <c r="D379" s="41">
        <v>0</v>
      </c>
      <c r="E379" s="41">
        <f t="shared" si="10"/>
        <v>0</v>
      </c>
      <c r="F379" s="41">
        <v>4077000</v>
      </c>
      <c r="G379" s="41">
        <v>600677298</v>
      </c>
      <c r="H379" s="41">
        <v>0</v>
      </c>
      <c r="I379" s="41">
        <f t="shared" si="11"/>
        <v>600677298</v>
      </c>
      <c r="J379" s="99"/>
      <c r="K379" s="99"/>
    </row>
    <row r="380" spans="1:11" ht="23.1" customHeight="1">
      <c r="A380" s="36" t="s">
        <v>612</v>
      </c>
      <c r="B380" s="41">
        <v>0</v>
      </c>
      <c r="C380" s="41">
        <v>0</v>
      </c>
      <c r="D380" s="41">
        <v>0</v>
      </c>
      <c r="E380" s="41">
        <f t="shared" si="10"/>
        <v>0</v>
      </c>
      <c r="F380" s="41">
        <v>578000</v>
      </c>
      <c r="G380" s="41">
        <v>-2613647</v>
      </c>
      <c r="H380" s="41">
        <v>0</v>
      </c>
      <c r="I380" s="41">
        <f t="shared" si="11"/>
        <v>-2613647</v>
      </c>
      <c r="J380" s="99"/>
      <c r="K380" s="99"/>
    </row>
    <row r="381" spans="1:11" ht="23.1" customHeight="1">
      <c r="A381" s="36" t="s">
        <v>613</v>
      </c>
      <c r="B381" s="41">
        <v>0</v>
      </c>
      <c r="C381" s="41">
        <v>0</v>
      </c>
      <c r="D381" s="41">
        <v>0</v>
      </c>
      <c r="E381" s="41">
        <f t="shared" si="10"/>
        <v>0</v>
      </c>
      <c r="F381" s="41">
        <v>481000</v>
      </c>
      <c r="G381" s="41">
        <v>46933306</v>
      </c>
      <c r="H381" s="41">
        <v>-2291824</v>
      </c>
      <c r="I381" s="41">
        <f t="shared" si="11"/>
        <v>44641482</v>
      </c>
      <c r="J381" s="99"/>
      <c r="K381" s="99"/>
    </row>
    <row r="382" spans="1:11" ht="23.1" customHeight="1">
      <c r="A382" s="36" t="s">
        <v>614</v>
      </c>
      <c r="B382" s="41">
        <v>0</v>
      </c>
      <c r="C382" s="41">
        <v>0</v>
      </c>
      <c r="D382" s="41">
        <v>0</v>
      </c>
      <c r="E382" s="41">
        <f t="shared" si="10"/>
        <v>0</v>
      </c>
      <c r="F382" s="41">
        <v>1639140</v>
      </c>
      <c r="G382" s="41">
        <v>3340610439</v>
      </c>
      <c r="H382" s="41">
        <v>-6763483010</v>
      </c>
      <c r="I382" s="41">
        <f t="shared" si="11"/>
        <v>-3422872571</v>
      </c>
      <c r="J382" s="99"/>
      <c r="K382" s="99"/>
    </row>
    <row r="383" spans="1:11" ht="23.1" customHeight="1">
      <c r="A383" s="36" t="s">
        <v>615</v>
      </c>
      <c r="B383" s="41">
        <v>0</v>
      </c>
      <c r="C383" s="41">
        <v>0</v>
      </c>
      <c r="D383" s="41">
        <v>0</v>
      </c>
      <c r="E383" s="41">
        <f t="shared" si="10"/>
        <v>0</v>
      </c>
      <c r="F383" s="41">
        <v>52814000</v>
      </c>
      <c r="G383" s="41">
        <v>56988350991</v>
      </c>
      <c r="H383" s="41">
        <v>-61523671136</v>
      </c>
      <c r="I383" s="41">
        <f t="shared" si="11"/>
        <v>-4535320145</v>
      </c>
      <c r="J383" s="99"/>
      <c r="K383" s="99"/>
    </row>
    <row r="384" spans="1:11" ht="23.1" customHeight="1">
      <c r="A384" s="36" t="s">
        <v>616</v>
      </c>
      <c r="B384" s="41">
        <v>0</v>
      </c>
      <c r="C384" s="41">
        <v>0</v>
      </c>
      <c r="D384" s="41">
        <v>0</v>
      </c>
      <c r="E384" s="41">
        <f t="shared" si="10"/>
        <v>0</v>
      </c>
      <c r="F384" s="41">
        <v>12519000</v>
      </c>
      <c r="G384" s="41">
        <v>661595451</v>
      </c>
      <c r="H384" s="41">
        <v>0</v>
      </c>
      <c r="I384" s="41">
        <f t="shared" si="11"/>
        <v>661595451</v>
      </c>
      <c r="J384" s="99"/>
      <c r="K384" s="99"/>
    </row>
    <row r="385" spans="1:11" ht="23.1" customHeight="1">
      <c r="A385" s="36" t="s">
        <v>617</v>
      </c>
      <c r="B385" s="41">
        <v>0</v>
      </c>
      <c r="C385" s="41">
        <v>0</v>
      </c>
      <c r="D385" s="41">
        <v>0</v>
      </c>
      <c r="E385" s="41">
        <f t="shared" si="10"/>
        <v>0</v>
      </c>
      <c r="F385" s="41">
        <v>77069000</v>
      </c>
      <c r="G385" s="41">
        <v>197424579658</v>
      </c>
      <c r="H385" s="41">
        <v>-184534705604</v>
      </c>
      <c r="I385" s="41">
        <f t="shared" si="11"/>
        <v>12889874054</v>
      </c>
      <c r="J385" s="99"/>
      <c r="K385" s="99"/>
    </row>
    <row r="386" spans="1:11" ht="23.1" customHeight="1">
      <c r="A386" s="36" t="s">
        <v>618</v>
      </c>
      <c r="B386" s="41">
        <v>0</v>
      </c>
      <c r="C386" s="41">
        <v>0</v>
      </c>
      <c r="D386" s="41">
        <v>0</v>
      </c>
      <c r="E386" s="41">
        <f t="shared" si="10"/>
        <v>0</v>
      </c>
      <c r="F386" s="41">
        <v>27654000</v>
      </c>
      <c r="G386" s="41">
        <v>-26649777817</v>
      </c>
      <c r="H386" s="41">
        <v>25654040573</v>
      </c>
      <c r="I386" s="41">
        <f t="shared" si="11"/>
        <v>-995737244</v>
      </c>
      <c r="J386" s="99"/>
      <c r="K386" s="99"/>
    </row>
    <row r="387" spans="1:11" ht="23.1" customHeight="1">
      <c r="A387" s="36" t="s">
        <v>619</v>
      </c>
      <c r="B387" s="41">
        <v>0</v>
      </c>
      <c r="C387" s="41">
        <v>0</v>
      </c>
      <c r="D387" s="41">
        <v>0</v>
      </c>
      <c r="E387" s="41">
        <f t="shared" si="10"/>
        <v>0</v>
      </c>
      <c r="F387" s="41">
        <v>6122670</v>
      </c>
      <c r="G387" s="41">
        <v>359418056</v>
      </c>
      <c r="H387" s="41">
        <v>-39329505</v>
      </c>
      <c r="I387" s="41">
        <f t="shared" si="11"/>
        <v>320088551</v>
      </c>
      <c r="J387" s="99"/>
      <c r="K387" s="99"/>
    </row>
    <row r="388" spans="1:11" ht="23.1" customHeight="1">
      <c r="A388" s="36" t="s">
        <v>620</v>
      </c>
      <c r="B388" s="41">
        <v>0</v>
      </c>
      <c r="C388" s="41">
        <v>0</v>
      </c>
      <c r="D388" s="41">
        <v>0</v>
      </c>
      <c r="E388" s="41">
        <f t="shared" si="10"/>
        <v>0</v>
      </c>
      <c r="F388" s="41">
        <v>13675000</v>
      </c>
      <c r="G388" s="41">
        <v>15233262185</v>
      </c>
      <c r="H388" s="41">
        <v>-15616982332</v>
      </c>
      <c r="I388" s="41">
        <f t="shared" si="11"/>
        <v>-383720147</v>
      </c>
      <c r="J388" s="99"/>
      <c r="K388" s="99"/>
    </row>
    <row r="389" spans="1:11" ht="23.1" customHeight="1">
      <c r="A389" s="36" t="s">
        <v>621</v>
      </c>
      <c r="B389" s="41">
        <v>0</v>
      </c>
      <c r="C389" s="41">
        <v>0</v>
      </c>
      <c r="D389" s="41">
        <v>0</v>
      </c>
      <c r="E389" s="41">
        <f t="shared" si="10"/>
        <v>0</v>
      </c>
      <c r="F389" s="41">
        <v>99000</v>
      </c>
      <c r="G389" s="41">
        <v>346910648</v>
      </c>
      <c r="H389" s="41">
        <v>-34658921</v>
      </c>
      <c r="I389" s="41">
        <f t="shared" si="11"/>
        <v>312251727</v>
      </c>
      <c r="J389" s="99"/>
      <c r="K389" s="99"/>
    </row>
    <row r="390" spans="1:11" ht="23.1" customHeight="1">
      <c r="A390" s="36" t="s">
        <v>622</v>
      </c>
      <c r="B390" s="41">
        <v>0</v>
      </c>
      <c r="C390" s="41">
        <v>0</v>
      </c>
      <c r="D390" s="41">
        <v>0</v>
      </c>
      <c r="E390" s="41">
        <f t="shared" si="10"/>
        <v>0</v>
      </c>
      <c r="F390" s="41">
        <v>18737000</v>
      </c>
      <c r="G390" s="41">
        <v>18966964746</v>
      </c>
      <c r="H390" s="41">
        <v>-20647188884</v>
      </c>
      <c r="I390" s="41">
        <f t="shared" si="11"/>
        <v>-1680224138</v>
      </c>
      <c r="J390" s="99"/>
      <c r="K390" s="99"/>
    </row>
    <row r="391" spans="1:11" ht="23.1" customHeight="1">
      <c r="A391" s="36" t="s">
        <v>623</v>
      </c>
      <c r="B391" s="41">
        <v>0</v>
      </c>
      <c r="C391" s="41">
        <v>0</v>
      </c>
      <c r="D391" s="41">
        <v>0</v>
      </c>
      <c r="E391" s="41">
        <f t="shared" si="10"/>
        <v>0</v>
      </c>
      <c r="F391" s="41">
        <v>1999000</v>
      </c>
      <c r="G391" s="41">
        <v>169876251</v>
      </c>
      <c r="H391" s="41">
        <v>0</v>
      </c>
      <c r="I391" s="41">
        <f t="shared" si="11"/>
        <v>169876251</v>
      </c>
      <c r="J391" s="99"/>
      <c r="K391" s="99"/>
    </row>
    <row r="392" spans="1:11" ht="23.1" customHeight="1">
      <c r="A392" s="36" t="s">
        <v>624</v>
      </c>
      <c r="B392" s="41">
        <v>0</v>
      </c>
      <c r="C392" s="41">
        <v>0</v>
      </c>
      <c r="D392" s="41">
        <v>0</v>
      </c>
      <c r="E392" s="41">
        <f t="shared" ref="E392:E455" si="12">C392+D392</f>
        <v>0</v>
      </c>
      <c r="F392" s="41">
        <v>7212000</v>
      </c>
      <c r="G392" s="41">
        <v>1052019059</v>
      </c>
      <c r="H392" s="41">
        <v>0</v>
      </c>
      <c r="I392" s="41">
        <f t="shared" ref="I392:I455" si="13">G392+H392</f>
        <v>1052019059</v>
      </c>
      <c r="J392" s="99"/>
      <c r="K392" s="99"/>
    </row>
    <row r="393" spans="1:11" ht="23.1" customHeight="1">
      <c r="A393" s="36" t="s">
        <v>625</v>
      </c>
      <c r="B393" s="41">
        <v>0</v>
      </c>
      <c r="C393" s="41">
        <v>0</v>
      </c>
      <c r="D393" s="41">
        <v>0</v>
      </c>
      <c r="E393" s="41">
        <f t="shared" si="12"/>
        <v>0</v>
      </c>
      <c r="F393" s="41">
        <v>128381000</v>
      </c>
      <c r="G393" s="41">
        <v>5102562381</v>
      </c>
      <c r="H393" s="41">
        <v>-4668405</v>
      </c>
      <c r="I393" s="41">
        <f t="shared" si="13"/>
        <v>5097893976</v>
      </c>
      <c r="J393" s="99"/>
      <c r="K393" s="99"/>
    </row>
    <row r="394" spans="1:11" ht="23.1" customHeight="1">
      <c r="A394" s="36" t="s">
        <v>626</v>
      </c>
      <c r="B394" s="41">
        <v>0</v>
      </c>
      <c r="C394" s="41">
        <v>0</v>
      </c>
      <c r="D394" s="41">
        <v>0</v>
      </c>
      <c r="E394" s="41">
        <f t="shared" si="12"/>
        <v>0</v>
      </c>
      <c r="F394" s="41">
        <v>190000</v>
      </c>
      <c r="G394" s="41">
        <v>10497297</v>
      </c>
      <c r="H394" s="41">
        <v>0</v>
      </c>
      <c r="I394" s="41">
        <f t="shared" si="13"/>
        <v>10497297</v>
      </c>
      <c r="J394" s="99"/>
      <c r="K394" s="99"/>
    </row>
    <row r="395" spans="1:11" ht="23.1" customHeight="1">
      <c r="A395" s="36" t="s">
        <v>627</v>
      </c>
      <c r="B395" s="41">
        <v>0</v>
      </c>
      <c r="C395" s="41">
        <v>0</v>
      </c>
      <c r="D395" s="41">
        <v>0</v>
      </c>
      <c r="E395" s="41">
        <f t="shared" si="12"/>
        <v>0</v>
      </c>
      <c r="F395" s="41">
        <v>2355000</v>
      </c>
      <c r="G395" s="41">
        <v>480183256</v>
      </c>
      <c r="H395" s="41">
        <v>-538182046</v>
      </c>
      <c r="I395" s="41">
        <f t="shared" si="13"/>
        <v>-57998790</v>
      </c>
      <c r="J395" s="99"/>
      <c r="K395" s="99"/>
    </row>
    <row r="396" spans="1:11" ht="23.1" customHeight="1">
      <c r="A396" s="36" t="s">
        <v>628</v>
      </c>
      <c r="B396" s="41">
        <v>0</v>
      </c>
      <c r="C396" s="41">
        <v>0</v>
      </c>
      <c r="D396" s="41">
        <v>0</v>
      </c>
      <c r="E396" s="41">
        <f t="shared" si="12"/>
        <v>0</v>
      </c>
      <c r="F396" s="41">
        <v>86000</v>
      </c>
      <c r="G396" s="41">
        <v>60569403</v>
      </c>
      <c r="H396" s="41">
        <v>0</v>
      </c>
      <c r="I396" s="41">
        <f t="shared" si="13"/>
        <v>60569403</v>
      </c>
      <c r="J396" s="99"/>
      <c r="K396" s="99"/>
    </row>
    <row r="397" spans="1:11" ht="23.1" customHeight="1">
      <c r="A397" s="36" t="s">
        <v>629</v>
      </c>
      <c r="B397" s="41">
        <v>0</v>
      </c>
      <c r="C397" s="41">
        <v>0</v>
      </c>
      <c r="D397" s="41">
        <v>0</v>
      </c>
      <c r="E397" s="41">
        <f t="shared" si="12"/>
        <v>0</v>
      </c>
      <c r="F397" s="41">
        <v>1222000</v>
      </c>
      <c r="G397" s="41">
        <v>25573416</v>
      </c>
      <c r="H397" s="41">
        <v>-3146259949</v>
      </c>
      <c r="I397" s="41">
        <f t="shared" si="13"/>
        <v>-3120686533</v>
      </c>
      <c r="J397" s="99"/>
      <c r="K397" s="99"/>
    </row>
    <row r="398" spans="1:11" ht="23.1" customHeight="1">
      <c r="A398" s="36" t="s">
        <v>630</v>
      </c>
      <c r="B398" s="41">
        <v>0</v>
      </c>
      <c r="C398" s="41">
        <v>0</v>
      </c>
      <c r="D398" s="41">
        <v>0</v>
      </c>
      <c r="E398" s="41">
        <f t="shared" si="12"/>
        <v>0</v>
      </c>
      <c r="F398" s="41">
        <v>72731000</v>
      </c>
      <c r="G398" s="41">
        <v>11078034309</v>
      </c>
      <c r="H398" s="41">
        <v>-4170164132</v>
      </c>
      <c r="I398" s="41">
        <f t="shared" si="13"/>
        <v>6907870177</v>
      </c>
      <c r="J398" s="99"/>
      <c r="K398" s="99"/>
    </row>
    <row r="399" spans="1:11" ht="23.1" customHeight="1">
      <c r="A399" s="36" t="s">
        <v>631</v>
      </c>
      <c r="B399" s="41">
        <v>0</v>
      </c>
      <c r="C399" s="41">
        <v>0</v>
      </c>
      <c r="D399" s="41">
        <v>0</v>
      </c>
      <c r="E399" s="41">
        <f t="shared" si="12"/>
        <v>0</v>
      </c>
      <c r="F399" s="41">
        <v>49401000</v>
      </c>
      <c r="G399" s="41">
        <v>852516097</v>
      </c>
      <c r="H399" s="41">
        <v>0</v>
      </c>
      <c r="I399" s="41">
        <f t="shared" si="13"/>
        <v>852516097</v>
      </c>
      <c r="J399" s="99"/>
      <c r="K399" s="99"/>
    </row>
    <row r="400" spans="1:11" ht="23.1" customHeight="1">
      <c r="A400" s="36" t="s">
        <v>632</v>
      </c>
      <c r="B400" s="41">
        <v>0</v>
      </c>
      <c r="C400" s="41">
        <v>0</v>
      </c>
      <c r="D400" s="41">
        <v>0</v>
      </c>
      <c r="E400" s="41">
        <f t="shared" si="12"/>
        <v>0</v>
      </c>
      <c r="F400" s="41">
        <v>15000</v>
      </c>
      <c r="G400" s="41">
        <v>17952451</v>
      </c>
      <c r="H400" s="41">
        <v>-17362484</v>
      </c>
      <c r="I400" s="41">
        <f t="shared" si="13"/>
        <v>589967</v>
      </c>
      <c r="J400" s="99"/>
      <c r="K400" s="99"/>
    </row>
    <row r="401" spans="1:11" ht="23.1" customHeight="1">
      <c r="A401" s="36" t="s">
        <v>633</v>
      </c>
      <c r="B401" s="41">
        <v>0</v>
      </c>
      <c r="C401" s="41">
        <v>0</v>
      </c>
      <c r="D401" s="41">
        <v>0</v>
      </c>
      <c r="E401" s="41">
        <f t="shared" si="12"/>
        <v>0</v>
      </c>
      <c r="F401" s="41">
        <v>12310000</v>
      </c>
      <c r="G401" s="41">
        <v>-13445090</v>
      </c>
      <c r="H401" s="41">
        <v>0</v>
      </c>
      <c r="I401" s="41">
        <f t="shared" si="13"/>
        <v>-13445090</v>
      </c>
      <c r="J401" s="99"/>
      <c r="K401" s="99"/>
    </row>
    <row r="402" spans="1:11" ht="23.1" customHeight="1">
      <c r="A402" s="36" t="s">
        <v>634</v>
      </c>
      <c r="B402" s="41">
        <v>0</v>
      </c>
      <c r="C402" s="41">
        <v>0</v>
      </c>
      <c r="D402" s="41">
        <v>0</v>
      </c>
      <c r="E402" s="41">
        <f t="shared" si="12"/>
        <v>0</v>
      </c>
      <c r="F402" s="41">
        <v>38711000</v>
      </c>
      <c r="G402" s="41">
        <v>95324100255</v>
      </c>
      <c r="H402" s="41">
        <v>-95026731912</v>
      </c>
      <c r="I402" s="41">
        <f t="shared" si="13"/>
        <v>297368343</v>
      </c>
      <c r="J402" s="99"/>
      <c r="K402" s="99"/>
    </row>
    <row r="403" spans="1:11" ht="23.1" customHeight="1">
      <c r="A403" s="36" t="s">
        <v>635</v>
      </c>
      <c r="B403" s="41">
        <v>0</v>
      </c>
      <c r="C403" s="41">
        <v>0</v>
      </c>
      <c r="D403" s="41">
        <v>0</v>
      </c>
      <c r="E403" s="41">
        <f t="shared" si="12"/>
        <v>0</v>
      </c>
      <c r="F403" s="41">
        <v>49000</v>
      </c>
      <c r="G403" s="41">
        <v>12246847</v>
      </c>
      <c r="H403" s="41">
        <v>0</v>
      </c>
      <c r="I403" s="41">
        <f t="shared" si="13"/>
        <v>12246847</v>
      </c>
      <c r="J403" s="99"/>
      <c r="K403" s="99"/>
    </row>
    <row r="404" spans="1:11" ht="23.1" customHeight="1">
      <c r="A404" s="36" t="s">
        <v>636</v>
      </c>
      <c r="B404" s="41">
        <v>0</v>
      </c>
      <c r="C404" s="41">
        <v>0</v>
      </c>
      <c r="D404" s="41">
        <v>0</v>
      </c>
      <c r="E404" s="41">
        <f t="shared" si="12"/>
        <v>0</v>
      </c>
      <c r="F404" s="41">
        <v>700000</v>
      </c>
      <c r="G404" s="41">
        <v>1591276703</v>
      </c>
      <c r="H404" s="41">
        <v>-1679490414</v>
      </c>
      <c r="I404" s="41">
        <f t="shared" si="13"/>
        <v>-88213711</v>
      </c>
      <c r="J404" s="99"/>
      <c r="K404" s="99"/>
    </row>
    <row r="405" spans="1:11" ht="23.1" customHeight="1">
      <c r="A405" s="36" t="s">
        <v>637</v>
      </c>
      <c r="B405" s="41">
        <v>0</v>
      </c>
      <c r="C405" s="41">
        <v>0</v>
      </c>
      <c r="D405" s="41">
        <v>0</v>
      </c>
      <c r="E405" s="41">
        <f t="shared" si="12"/>
        <v>0</v>
      </c>
      <c r="F405" s="41">
        <v>110045000</v>
      </c>
      <c r="G405" s="41">
        <v>7045621098</v>
      </c>
      <c r="H405" s="41">
        <v>-1157500</v>
      </c>
      <c r="I405" s="41">
        <f t="shared" si="13"/>
        <v>7044463598</v>
      </c>
      <c r="J405" s="99"/>
      <c r="K405" s="99"/>
    </row>
    <row r="406" spans="1:11" ht="23.1" customHeight="1">
      <c r="A406" s="36" t="s">
        <v>638</v>
      </c>
      <c r="B406" s="41">
        <v>0</v>
      </c>
      <c r="C406" s="41">
        <v>0</v>
      </c>
      <c r="D406" s="41">
        <v>0</v>
      </c>
      <c r="E406" s="41">
        <f t="shared" si="12"/>
        <v>0</v>
      </c>
      <c r="F406" s="41">
        <v>10310000</v>
      </c>
      <c r="G406" s="41">
        <v>260132999</v>
      </c>
      <c r="H406" s="41">
        <v>-19445982027</v>
      </c>
      <c r="I406" s="41">
        <f t="shared" si="13"/>
        <v>-19185849028</v>
      </c>
      <c r="J406" s="99"/>
      <c r="K406" s="99"/>
    </row>
    <row r="407" spans="1:11" ht="23.1" customHeight="1">
      <c r="A407" s="36" t="s">
        <v>639</v>
      </c>
      <c r="B407" s="41">
        <v>0</v>
      </c>
      <c r="C407" s="41">
        <v>0</v>
      </c>
      <c r="D407" s="41">
        <v>0</v>
      </c>
      <c r="E407" s="41">
        <f t="shared" si="12"/>
        <v>0</v>
      </c>
      <c r="F407" s="41">
        <v>1000</v>
      </c>
      <c r="G407" s="41">
        <v>1128288</v>
      </c>
      <c r="H407" s="41">
        <v>-1528926</v>
      </c>
      <c r="I407" s="41">
        <f t="shared" si="13"/>
        <v>-400638</v>
      </c>
      <c r="J407" s="99"/>
      <c r="K407" s="99"/>
    </row>
    <row r="408" spans="1:11" ht="23.1" customHeight="1">
      <c r="A408" s="36" t="s">
        <v>640</v>
      </c>
      <c r="B408" s="41">
        <v>0</v>
      </c>
      <c r="C408" s="41">
        <v>0</v>
      </c>
      <c r="D408" s="41">
        <v>0</v>
      </c>
      <c r="E408" s="41">
        <f t="shared" si="12"/>
        <v>0</v>
      </c>
      <c r="F408" s="41">
        <v>2000</v>
      </c>
      <c r="G408" s="41">
        <v>109973</v>
      </c>
      <c r="H408" s="41">
        <v>0</v>
      </c>
      <c r="I408" s="41">
        <f t="shared" si="13"/>
        <v>109973</v>
      </c>
      <c r="J408" s="99"/>
      <c r="K408" s="99"/>
    </row>
    <row r="409" spans="1:11" ht="23.1" customHeight="1">
      <c r="A409" s="36" t="s">
        <v>641</v>
      </c>
      <c r="B409" s="41">
        <v>0</v>
      </c>
      <c r="C409" s="41">
        <v>0</v>
      </c>
      <c r="D409" s="41">
        <v>0</v>
      </c>
      <c r="E409" s="41">
        <f t="shared" si="12"/>
        <v>0</v>
      </c>
      <c r="F409" s="41">
        <v>200000</v>
      </c>
      <c r="G409" s="41">
        <v>8627784</v>
      </c>
      <c r="H409" s="41">
        <v>0</v>
      </c>
      <c r="I409" s="41">
        <f t="shared" si="13"/>
        <v>8627784</v>
      </c>
      <c r="J409" s="99"/>
      <c r="K409" s="99"/>
    </row>
    <row r="410" spans="1:11" ht="23.1" customHeight="1">
      <c r="A410" s="36" t="s">
        <v>642</v>
      </c>
      <c r="B410" s="41">
        <v>0</v>
      </c>
      <c r="C410" s="41">
        <v>0</v>
      </c>
      <c r="D410" s="41">
        <v>0</v>
      </c>
      <c r="E410" s="41">
        <f t="shared" si="12"/>
        <v>0</v>
      </c>
      <c r="F410" s="41">
        <v>86142000</v>
      </c>
      <c r="G410" s="41">
        <v>86195420794</v>
      </c>
      <c r="H410" s="41">
        <v>-86340172431</v>
      </c>
      <c r="I410" s="41">
        <f t="shared" si="13"/>
        <v>-144751637</v>
      </c>
      <c r="J410" s="99"/>
      <c r="K410" s="99"/>
    </row>
    <row r="411" spans="1:11" ht="23.1" customHeight="1">
      <c r="A411" s="36" t="s">
        <v>643</v>
      </c>
      <c r="B411" s="41">
        <v>0</v>
      </c>
      <c r="C411" s="41">
        <v>0</v>
      </c>
      <c r="D411" s="41">
        <v>0</v>
      </c>
      <c r="E411" s="41">
        <f t="shared" si="12"/>
        <v>0</v>
      </c>
      <c r="F411" s="41">
        <v>1000</v>
      </c>
      <c r="G411" s="41">
        <v>159960</v>
      </c>
      <c r="H411" s="41">
        <v>0</v>
      </c>
      <c r="I411" s="41">
        <f t="shared" si="13"/>
        <v>159960</v>
      </c>
      <c r="J411" s="99"/>
      <c r="K411" s="99"/>
    </row>
    <row r="412" spans="1:11" ht="23.1" customHeight="1">
      <c r="A412" s="36" t="s">
        <v>644</v>
      </c>
      <c r="B412" s="41">
        <v>0</v>
      </c>
      <c r="C412" s="41">
        <v>0</v>
      </c>
      <c r="D412" s="41">
        <v>0</v>
      </c>
      <c r="E412" s="41">
        <f t="shared" si="12"/>
        <v>0</v>
      </c>
      <c r="F412" s="41">
        <v>1000</v>
      </c>
      <c r="G412" s="41">
        <v>50988</v>
      </c>
      <c r="H412" s="41">
        <v>0</v>
      </c>
      <c r="I412" s="41">
        <f t="shared" si="13"/>
        <v>50988</v>
      </c>
      <c r="J412" s="99"/>
      <c r="K412" s="99"/>
    </row>
    <row r="413" spans="1:11" ht="23.1" customHeight="1">
      <c r="A413" s="36" t="s">
        <v>645</v>
      </c>
      <c r="B413" s="41">
        <v>0</v>
      </c>
      <c r="C413" s="41">
        <v>0</v>
      </c>
      <c r="D413" s="41">
        <v>0</v>
      </c>
      <c r="E413" s="41">
        <f t="shared" si="12"/>
        <v>0</v>
      </c>
      <c r="F413" s="41">
        <v>1000</v>
      </c>
      <c r="G413" s="41">
        <v>6999</v>
      </c>
      <c r="H413" s="41">
        <v>0</v>
      </c>
      <c r="I413" s="41">
        <f t="shared" si="13"/>
        <v>6999</v>
      </c>
      <c r="J413" s="99"/>
      <c r="K413" s="99"/>
    </row>
    <row r="414" spans="1:11" ht="23.1" customHeight="1">
      <c r="A414" s="36" t="s">
        <v>646</v>
      </c>
      <c r="B414" s="41">
        <v>0</v>
      </c>
      <c r="C414" s="41">
        <v>0</v>
      </c>
      <c r="D414" s="41">
        <v>0</v>
      </c>
      <c r="E414" s="41">
        <f t="shared" si="12"/>
        <v>0</v>
      </c>
      <c r="F414" s="41">
        <v>1000</v>
      </c>
      <c r="G414" s="41">
        <v>30994</v>
      </c>
      <c r="H414" s="41">
        <v>0</v>
      </c>
      <c r="I414" s="41">
        <f t="shared" si="13"/>
        <v>30994</v>
      </c>
      <c r="J414" s="99"/>
      <c r="K414" s="99"/>
    </row>
    <row r="415" spans="1:11" ht="23.1" customHeight="1">
      <c r="A415" s="36" t="s">
        <v>647</v>
      </c>
      <c r="B415" s="41">
        <v>0</v>
      </c>
      <c r="C415" s="41">
        <v>0</v>
      </c>
      <c r="D415" s="41">
        <v>0</v>
      </c>
      <c r="E415" s="41">
        <f t="shared" si="12"/>
        <v>0</v>
      </c>
      <c r="F415" s="41">
        <v>3513000</v>
      </c>
      <c r="G415" s="41">
        <v>-3726397609</v>
      </c>
      <c r="H415" s="41">
        <v>3734389606</v>
      </c>
      <c r="I415" s="41">
        <f t="shared" si="13"/>
        <v>7991997</v>
      </c>
      <c r="J415" s="99"/>
      <c r="K415" s="99"/>
    </row>
    <row r="416" spans="1:11" ht="23.1" customHeight="1">
      <c r="A416" s="36" t="s">
        <v>648</v>
      </c>
      <c r="B416" s="41">
        <v>0</v>
      </c>
      <c r="C416" s="41">
        <v>0</v>
      </c>
      <c r="D416" s="41">
        <v>0</v>
      </c>
      <c r="E416" s="41">
        <f t="shared" si="12"/>
        <v>0</v>
      </c>
      <c r="F416" s="41">
        <v>5000</v>
      </c>
      <c r="G416" s="41">
        <v>11037344</v>
      </c>
      <c r="H416" s="41">
        <v>-13949600</v>
      </c>
      <c r="I416" s="41">
        <f t="shared" si="13"/>
        <v>-2912256</v>
      </c>
      <c r="J416" s="99"/>
      <c r="K416" s="99"/>
    </row>
    <row r="417" spans="1:11" ht="23.1" customHeight="1">
      <c r="A417" s="36" t="s">
        <v>649</v>
      </c>
      <c r="B417" s="41">
        <v>0</v>
      </c>
      <c r="C417" s="41">
        <v>0</v>
      </c>
      <c r="D417" s="41">
        <v>0</v>
      </c>
      <c r="E417" s="41">
        <f t="shared" si="12"/>
        <v>0</v>
      </c>
      <c r="F417" s="41">
        <v>63888000</v>
      </c>
      <c r="G417" s="41">
        <v>71263493475</v>
      </c>
      <c r="H417" s="41">
        <v>-73412065047</v>
      </c>
      <c r="I417" s="41">
        <f t="shared" si="13"/>
        <v>-2148571572</v>
      </c>
      <c r="J417" s="99"/>
      <c r="K417" s="99"/>
    </row>
    <row r="418" spans="1:11" ht="23.1" customHeight="1">
      <c r="A418" s="36" t="s">
        <v>650</v>
      </c>
      <c r="B418" s="41">
        <v>0</v>
      </c>
      <c r="C418" s="41">
        <v>0</v>
      </c>
      <c r="D418" s="41">
        <v>0</v>
      </c>
      <c r="E418" s="41">
        <f t="shared" si="12"/>
        <v>0</v>
      </c>
      <c r="F418" s="41">
        <v>1345000</v>
      </c>
      <c r="G418" s="41">
        <v>3818427637</v>
      </c>
      <c r="H418" s="41">
        <v>-3604576512</v>
      </c>
      <c r="I418" s="41">
        <f t="shared" si="13"/>
        <v>213851125</v>
      </c>
      <c r="J418" s="99"/>
      <c r="K418" s="99"/>
    </row>
    <row r="419" spans="1:11" ht="23.1" customHeight="1">
      <c r="A419" s="36" t="s">
        <v>651</v>
      </c>
      <c r="B419" s="41">
        <v>0</v>
      </c>
      <c r="C419" s="41">
        <v>0</v>
      </c>
      <c r="D419" s="41">
        <v>0</v>
      </c>
      <c r="E419" s="41">
        <f t="shared" si="12"/>
        <v>0</v>
      </c>
      <c r="F419" s="41">
        <v>2585000</v>
      </c>
      <c r="G419" s="41">
        <v>1487926824</v>
      </c>
      <c r="H419" s="41">
        <v>-272417983</v>
      </c>
      <c r="I419" s="41">
        <f t="shared" si="13"/>
        <v>1215508841</v>
      </c>
      <c r="J419" s="99"/>
      <c r="K419" s="99"/>
    </row>
    <row r="420" spans="1:11" ht="23.1" customHeight="1">
      <c r="A420" s="36" t="s">
        <v>652</v>
      </c>
      <c r="B420" s="41">
        <v>0</v>
      </c>
      <c r="C420" s="41">
        <v>0</v>
      </c>
      <c r="D420" s="41">
        <v>0</v>
      </c>
      <c r="E420" s="41">
        <f t="shared" si="12"/>
        <v>0</v>
      </c>
      <c r="F420" s="41">
        <v>9000</v>
      </c>
      <c r="G420" s="41">
        <v>4548021</v>
      </c>
      <c r="H420" s="41">
        <v>-14245657</v>
      </c>
      <c r="I420" s="41">
        <f t="shared" si="13"/>
        <v>-9697636</v>
      </c>
      <c r="J420" s="99"/>
      <c r="K420" s="99"/>
    </row>
    <row r="421" spans="1:11" ht="23.1" customHeight="1">
      <c r="A421" s="36" t="s">
        <v>653</v>
      </c>
      <c r="B421" s="41">
        <v>0</v>
      </c>
      <c r="C421" s="41">
        <v>0</v>
      </c>
      <c r="D421" s="41">
        <v>0</v>
      </c>
      <c r="E421" s="41">
        <f t="shared" si="12"/>
        <v>0</v>
      </c>
      <c r="F421" s="41">
        <v>787000</v>
      </c>
      <c r="G421" s="41">
        <v>2242027094</v>
      </c>
      <c r="H421" s="41">
        <v>-2195666961</v>
      </c>
      <c r="I421" s="41">
        <f t="shared" si="13"/>
        <v>46360133</v>
      </c>
      <c r="J421" s="99"/>
      <c r="K421" s="99"/>
    </row>
    <row r="422" spans="1:11" ht="23.1" customHeight="1">
      <c r="A422" s="36" t="s">
        <v>654</v>
      </c>
      <c r="B422" s="41">
        <v>0</v>
      </c>
      <c r="C422" s="41">
        <v>0</v>
      </c>
      <c r="D422" s="41">
        <v>0</v>
      </c>
      <c r="E422" s="41">
        <f t="shared" si="12"/>
        <v>0</v>
      </c>
      <c r="F422" s="41">
        <v>15000</v>
      </c>
      <c r="G422" s="41">
        <v>1049731</v>
      </c>
      <c r="H422" s="41">
        <v>0</v>
      </c>
      <c r="I422" s="41">
        <f t="shared" si="13"/>
        <v>1049731</v>
      </c>
      <c r="J422" s="99"/>
      <c r="K422" s="99"/>
    </row>
    <row r="423" spans="1:11" ht="23.1" customHeight="1">
      <c r="A423" s="36" t="s">
        <v>655</v>
      </c>
      <c r="B423" s="41">
        <v>0</v>
      </c>
      <c r="C423" s="41">
        <v>0</v>
      </c>
      <c r="D423" s="41">
        <v>0</v>
      </c>
      <c r="E423" s="41">
        <f t="shared" si="12"/>
        <v>0</v>
      </c>
      <c r="F423" s="41">
        <v>64556000</v>
      </c>
      <c r="G423" s="41">
        <v>2873455952</v>
      </c>
      <c r="H423" s="41">
        <v>-9771071</v>
      </c>
      <c r="I423" s="41">
        <f t="shared" si="13"/>
        <v>2863684881</v>
      </c>
      <c r="J423" s="99"/>
      <c r="K423" s="99"/>
    </row>
    <row r="424" spans="1:11" ht="23.1" customHeight="1">
      <c r="A424" s="36" t="s">
        <v>656</v>
      </c>
      <c r="B424" s="41">
        <v>0</v>
      </c>
      <c r="C424" s="41">
        <v>0</v>
      </c>
      <c r="D424" s="41">
        <v>0</v>
      </c>
      <c r="E424" s="41">
        <f t="shared" si="12"/>
        <v>0</v>
      </c>
      <c r="F424" s="41">
        <v>5089000</v>
      </c>
      <c r="G424" s="41">
        <v>323279798</v>
      </c>
      <c r="H424" s="41">
        <v>0</v>
      </c>
      <c r="I424" s="41">
        <f t="shared" si="13"/>
        <v>323279798</v>
      </c>
      <c r="J424" s="99"/>
      <c r="K424" s="99"/>
    </row>
    <row r="425" spans="1:11" ht="23.1" customHeight="1">
      <c r="A425" s="36" t="s">
        <v>657</v>
      </c>
      <c r="B425" s="41">
        <v>0</v>
      </c>
      <c r="C425" s="41">
        <v>0</v>
      </c>
      <c r="D425" s="41">
        <v>0</v>
      </c>
      <c r="E425" s="41">
        <f t="shared" si="12"/>
        <v>0</v>
      </c>
      <c r="F425" s="41">
        <v>6000000</v>
      </c>
      <c r="G425" s="41">
        <v>17995368</v>
      </c>
      <c r="H425" s="41">
        <v>0</v>
      </c>
      <c r="I425" s="41">
        <f t="shared" si="13"/>
        <v>17995368</v>
      </c>
      <c r="J425" s="99"/>
      <c r="K425" s="99"/>
    </row>
    <row r="426" spans="1:11" ht="23.1" customHeight="1">
      <c r="A426" s="36" t="s">
        <v>658</v>
      </c>
      <c r="B426" s="41">
        <v>0</v>
      </c>
      <c r="C426" s="41">
        <v>0</v>
      </c>
      <c r="D426" s="41">
        <v>0</v>
      </c>
      <c r="E426" s="41">
        <f t="shared" si="12"/>
        <v>0</v>
      </c>
      <c r="F426" s="41">
        <v>1701000</v>
      </c>
      <c r="G426" s="41">
        <v>727208322</v>
      </c>
      <c r="H426" s="41">
        <v>-702242594</v>
      </c>
      <c r="I426" s="41">
        <f t="shared" si="13"/>
        <v>24965728</v>
      </c>
      <c r="J426" s="99"/>
      <c r="K426" s="99"/>
    </row>
    <row r="427" spans="1:11" ht="23.1" customHeight="1">
      <c r="A427" s="36" t="s">
        <v>659</v>
      </c>
      <c r="B427" s="41">
        <v>0</v>
      </c>
      <c r="C427" s="41">
        <v>0</v>
      </c>
      <c r="D427" s="41">
        <v>0</v>
      </c>
      <c r="E427" s="41">
        <f t="shared" si="12"/>
        <v>0</v>
      </c>
      <c r="F427" s="41">
        <v>96000</v>
      </c>
      <c r="G427" s="41">
        <v>-1728864000</v>
      </c>
      <c r="H427" s="41">
        <v>1321791724</v>
      </c>
      <c r="I427" s="41">
        <f t="shared" si="13"/>
        <v>-407072276</v>
      </c>
      <c r="J427" s="99"/>
      <c r="K427" s="99"/>
    </row>
    <row r="428" spans="1:11" ht="23.1" customHeight="1">
      <c r="A428" s="36" t="s">
        <v>660</v>
      </c>
      <c r="B428" s="41">
        <v>0</v>
      </c>
      <c r="C428" s="41">
        <v>0</v>
      </c>
      <c r="D428" s="41">
        <v>0</v>
      </c>
      <c r="E428" s="41">
        <f t="shared" si="12"/>
        <v>0</v>
      </c>
      <c r="F428" s="41">
        <v>6000</v>
      </c>
      <c r="G428" s="41">
        <v>0</v>
      </c>
      <c r="H428" s="41">
        <v>12000</v>
      </c>
      <c r="I428" s="41">
        <f t="shared" si="13"/>
        <v>12000</v>
      </c>
      <c r="J428" s="99"/>
      <c r="K428" s="99"/>
    </row>
    <row r="429" spans="1:11" ht="23.1" customHeight="1">
      <c r="A429" s="36" t="s">
        <v>661</v>
      </c>
      <c r="B429" s="41">
        <v>0</v>
      </c>
      <c r="C429" s="41">
        <v>0</v>
      </c>
      <c r="D429" s="41">
        <v>0</v>
      </c>
      <c r="E429" s="41">
        <f t="shared" si="12"/>
        <v>0</v>
      </c>
      <c r="F429" s="41">
        <v>9115000</v>
      </c>
      <c r="G429" s="41">
        <v>843693185</v>
      </c>
      <c r="H429" s="41">
        <v>-40179560</v>
      </c>
      <c r="I429" s="41">
        <f t="shared" si="13"/>
        <v>803513625</v>
      </c>
      <c r="J429" s="99"/>
      <c r="K429" s="99"/>
    </row>
    <row r="430" spans="1:11" ht="23.1" customHeight="1">
      <c r="A430" s="36" t="s">
        <v>662</v>
      </c>
      <c r="B430" s="41">
        <v>0</v>
      </c>
      <c r="C430" s="41">
        <v>0</v>
      </c>
      <c r="D430" s="41">
        <v>0</v>
      </c>
      <c r="E430" s="41">
        <f t="shared" si="12"/>
        <v>0</v>
      </c>
      <c r="F430" s="41">
        <v>3955000</v>
      </c>
      <c r="G430" s="41">
        <v>4018564767</v>
      </c>
      <c r="H430" s="41">
        <v>-4598918358</v>
      </c>
      <c r="I430" s="41">
        <f t="shared" si="13"/>
        <v>-580353591</v>
      </c>
      <c r="J430" s="99"/>
      <c r="K430" s="99"/>
    </row>
    <row r="431" spans="1:11" ht="23.1" customHeight="1">
      <c r="A431" s="36" t="s">
        <v>663</v>
      </c>
      <c r="B431" s="41">
        <v>0</v>
      </c>
      <c r="C431" s="41">
        <v>0</v>
      </c>
      <c r="D431" s="41">
        <v>0</v>
      </c>
      <c r="E431" s="41">
        <f t="shared" si="12"/>
        <v>0</v>
      </c>
      <c r="F431" s="41">
        <v>2000000</v>
      </c>
      <c r="G431" s="41">
        <v>2038310015</v>
      </c>
      <c r="H431" s="41">
        <v>-2328654955</v>
      </c>
      <c r="I431" s="41">
        <f t="shared" si="13"/>
        <v>-290344940</v>
      </c>
      <c r="J431" s="99"/>
      <c r="K431" s="99"/>
    </row>
    <row r="432" spans="1:11" ht="23.1" customHeight="1">
      <c r="A432" s="36" t="s">
        <v>664</v>
      </c>
      <c r="B432" s="41">
        <v>0</v>
      </c>
      <c r="C432" s="41">
        <v>0</v>
      </c>
      <c r="D432" s="41">
        <v>0</v>
      </c>
      <c r="E432" s="41">
        <f t="shared" si="12"/>
        <v>0</v>
      </c>
      <c r="F432" s="41">
        <v>9000000</v>
      </c>
      <c r="G432" s="41">
        <v>9218255221</v>
      </c>
      <c r="H432" s="41">
        <v>-10509310895</v>
      </c>
      <c r="I432" s="41">
        <f t="shared" si="13"/>
        <v>-1291055674</v>
      </c>
      <c r="J432" s="99"/>
      <c r="K432" s="99"/>
    </row>
    <row r="433" spans="1:11" ht="23.1" customHeight="1">
      <c r="A433" s="36" t="s">
        <v>665</v>
      </c>
      <c r="B433" s="41">
        <v>0</v>
      </c>
      <c r="C433" s="41">
        <v>0</v>
      </c>
      <c r="D433" s="41">
        <v>0</v>
      </c>
      <c r="E433" s="41">
        <f t="shared" si="12"/>
        <v>0</v>
      </c>
      <c r="F433" s="41">
        <v>6574000</v>
      </c>
      <c r="G433" s="41">
        <v>6209000778</v>
      </c>
      <c r="H433" s="41">
        <v>-8881274304</v>
      </c>
      <c r="I433" s="41">
        <f t="shared" si="13"/>
        <v>-2672273526</v>
      </c>
      <c r="J433" s="99"/>
      <c r="K433" s="99"/>
    </row>
    <row r="434" spans="1:11" ht="23.1" customHeight="1">
      <c r="A434" s="36" t="s">
        <v>666</v>
      </c>
      <c r="B434" s="41">
        <v>0</v>
      </c>
      <c r="C434" s="41">
        <v>0</v>
      </c>
      <c r="D434" s="41">
        <v>0</v>
      </c>
      <c r="E434" s="41">
        <f t="shared" si="12"/>
        <v>0</v>
      </c>
      <c r="F434" s="41">
        <v>3008000</v>
      </c>
      <c r="G434" s="41">
        <v>8232947483</v>
      </c>
      <c r="H434" s="41">
        <v>-8098214516</v>
      </c>
      <c r="I434" s="41">
        <f t="shared" si="13"/>
        <v>134732967</v>
      </c>
      <c r="J434" s="99"/>
      <c r="K434" s="99"/>
    </row>
    <row r="435" spans="1:11" ht="23.1" customHeight="1">
      <c r="A435" s="36" t="s">
        <v>667</v>
      </c>
      <c r="B435" s="41">
        <v>0</v>
      </c>
      <c r="C435" s="41">
        <v>0</v>
      </c>
      <c r="D435" s="41">
        <v>0</v>
      </c>
      <c r="E435" s="41">
        <f t="shared" si="12"/>
        <v>0</v>
      </c>
      <c r="F435" s="41">
        <v>68079000</v>
      </c>
      <c r="G435" s="41">
        <v>16355543254</v>
      </c>
      <c r="H435" s="41">
        <v>0</v>
      </c>
      <c r="I435" s="41">
        <f t="shared" si="13"/>
        <v>16355543254</v>
      </c>
      <c r="J435" s="99"/>
      <c r="K435" s="99"/>
    </row>
    <row r="436" spans="1:11" ht="23.1" customHeight="1">
      <c r="A436" s="36" t="s">
        <v>668</v>
      </c>
      <c r="B436" s="41">
        <v>36857000</v>
      </c>
      <c r="C436" s="41">
        <v>298739467</v>
      </c>
      <c r="D436" s="41">
        <v>1293974087</v>
      </c>
      <c r="E436" s="41">
        <f t="shared" si="12"/>
        <v>1592713554</v>
      </c>
      <c r="F436" s="41">
        <v>54880000</v>
      </c>
      <c r="G436" s="41">
        <v>1584133722</v>
      </c>
      <c r="H436" s="41">
        <v>0</v>
      </c>
      <c r="I436" s="41">
        <f t="shared" si="13"/>
        <v>1584133722</v>
      </c>
      <c r="J436" s="99"/>
      <c r="K436" s="99"/>
    </row>
    <row r="437" spans="1:11" ht="23.1" customHeight="1">
      <c r="A437" s="36" t="s">
        <v>669</v>
      </c>
      <c r="B437" s="41">
        <v>0</v>
      </c>
      <c r="C437" s="41">
        <v>0</v>
      </c>
      <c r="D437" s="41">
        <v>0</v>
      </c>
      <c r="E437" s="41">
        <f t="shared" si="12"/>
        <v>0</v>
      </c>
      <c r="F437" s="41">
        <v>1200000</v>
      </c>
      <c r="G437" s="41">
        <v>185352261</v>
      </c>
      <c r="H437" s="41">
        <v>0</v>
      </c>
      <c r="I437" s="41">
        <f t="shared" si="13"/>
        <v>185352261</v>
      </c>
      <c r="J437" s="99"/>
      <c r="K437" s="99"/>
    </row>
    <row r="438" spans="1:11" ht="23.1" customHeight="1">
      <c r="A438" s="36" t="s">
        <v>670</v>
      </c>
      <c r="B438" s="41">
        <v>0</v>
      </c>
      <c r="C438" s="41">
        <v>0</v>
      </c>
      <c r="D438" s="41">
        <v>0</v>
      </c>
      <c r="E438" s="41">
        <f t="shared" si="12"/>
        <v>0</v>
      </c>
      <c r="F438" s="41">
        <v>1520000</v>
      </c>
      <c r="G438" s="41">
        <v>626239183</v>
      </c>
      <c r="H438" s="41">
        <v>-631720954</v>
      </c>
      <c r="I438" s="41">
        <f t="shared" si="13"/>
        <v>-5481771</v>
      </c>
      <c r="J438" s="99"/>
      <c r="K438" s="99"/>
    </row>
    <row r="439" spans="1:11" ht="23.1" customHeight="1">
      <c r="A439" s="36" t="s">
        <v>671</v>
      </c>
      <c r="B439" s="41">
        <v>0</v>
      </c>
      <c r="C439" s="41">
        <v>0</v>
      </c>
      <c r="D439" s="41">
        <v>0</v>
      </c>
      <c r="E439" s="41">
        <f t="shared" si="12"/>
        <v>0</v>
      </c>
      <c r="F439" s="41">
        <v>100000</v>
      </c>
      <c r="G439" s="41">
        <v>5993213</v>
      </c>
      <c r="H439" s="41">
        <v>-1101033</v>
      </c>
      <c r="I439" s="41">
        <f t="shared" si="13"/>
        <v>4892180</v>
      </c>
      <c r="J439" s="99"/>
      <c r="K439" s="99"/>
    </row>
    <row r="440" spans="1:11" ht="23.1" customHeight="1">
      <c r="A440" s="36" t="s">
        <v>672</v>
      </c>
      <c r="B440" s="41">
        <v>0</v>
      </c>
      <c r="C440" s="41">
        <v>0</v>
      </c>
      <c r="D440" s="41">
        <v>0</v>
      </c>
      <c r="E440" s="41">
        <f t="shared" si="12"/>
        <v>0</v>
      </c>
      <c r="F440" s="41">
        <v>255000</v>
      </c>
      <c r="G440" s="41">
        <v>258701187</v>
      </c>
      <c r="H440" s="41">
        <v>-280763570</v>
      </c>
      <c r="I440" s="41">
        <f t="shared" si="13"/>
        <v>-22062383</v>
      </c>
      <c r="J440" s="99"/>
      <c r="K440" s="99"/>
    </row>
    <row r="441" spans="1:11" ht="23.1" customHeight="1">
      <c r="A441" s="36" t="s">
        <v>673</v>
      </c>
      <c r="B441" s="41">
        <v>0</v>
      </c>
      <c r="C441" s="41">
        <v>0</v>
      </c>
      <c r="D441" s="41">
        <v>0</v>
      </c>
      <c r="E441" s="41">
        <f t="shared" si="12"/>
        <v>0</v>
      </c>
      <c r="F441" s="41">
        <v>4000</v>
      </c>
      <c r="G441" s="41">
        <v>999743</v>
      </c>
      <c r="H441" s="41">
        <v>0</v>
      </c>
      <c r="I441" s="41">
        <f t="shared" si="13"/>
        <v>999743</v>
      </c>
      <c r="J441" s="99"/>
      <c r="K441" s="99"/>
    </row>
    <row r="442" spans="1:11" ht="23.1" customHeight="1">
      <c r="A442" s="36" t="s">
        <v>674</v>
      </c>
      <c r="B442" s="41">
        <v>0</v>
      </c>
      <c r="C442" s="41">
        <v>0</v>
      </c>
      <c r="D442" s="41">
        <v>0</v>
      </c>
      <c r="E442" s="41">
        <f t="shared" si="12"/>
        <v>0</v>
      </c>
      <c r="F442" s="41">
        <v>4736000</v>
      </c>
      <c r="G442" s="41">
        <v>-25226191</v>
      </c>
      <c r="H442" s="41">
        <v>0</v>
      </c>
      <c r="I442" s="41">
        <f t="shared" si="13"/>
        <v>-25226191</v>
      </c>
      <c r="J442" s="99"/>
      <c r="K442" s="99"/>
    </row>
    <row r="443" spans="1:11" ht="23.1" customHeight="1">
      <c r="A443" s="36" t="s">
        <v>675</v>
      </c>
      <c r="B443" s="41">
        <v>0</v>
      </c>
      <c r="C443" s="41">
        <v>0</v>
      </c>
      <c r="D443" s="41">
        <v>0</v>
      </c>
      <c r="E443" s="41">
        <f t="shared" si="12"/>
        <v>0</v>
      </c>
      <c r="F443" s="41">
        <v>46642000</v>
      </c>
      <c r="G443" s="41">
        <v>9117729026</v>
      </c>
      <c r="H443" s="41">
        <v>0</v>
      </c>
      <c r="I443" s="41">
        <f t="shared" si="13"/>
        <v>9117729026</v>
      </c>
      <c r="J443" s="99"/>
      <c r="K443" s="99"/>
    </row>
    <row r="444" spans="1:11" ht="23.1" customHeight="1">
      <c r="A444" s="36" t="s">
        <v>676</v>
      </c>
      <c r="B444" s="41">
        <v>0</v>
      </c>
      <c r="C444" s="41">
        <v>0</v>
      </c>
      <c r="D444" s="41">
        <v>0</v>
      </c>
      <c r="E444" s="41">
        <f t="shared" si="12"/>
        <v>0</v>
      </c>
      <c r="F444" s="41">
        <v>251395000</v>
      </c>
      <c r="G444" s="41">
        <v>17054774495</v>
      </c>
      <c r="H444" s="41">
        <v>0</v>
      </c>
      <c r="I444" s="41">
        <f t="shared" si="13"/>
        <v>17054774495</v>
      </c>
      <c r="J444" s="99"/>
      <c r="K444" s="99"/>
    </row>
    <row r="445" spans="1:11" ht="23.1" customHeight="1">
      <c r="A445" s="36" t="s">
        <v>677</v>
      </c>
      <c r="B445" s="41">
        <v>0</v>
      </c>
      <c r="C445" s="41">
        <v>0</v>
      </c>
      <c r="D445" s="41">
        <v>0</v>
      </c>
      <c r="E445" s="41">
        <f t="shared" si="12"/>
        <v>0</v>
      </c>
      <c r="F445" s="41">
        <v>23280000</v>
      </c>
      <c r="G445" s="41">
        <v>3216952329</v>
      </c>
      <c r="H445" s="41">
        <v>-23285894</v>
      </c>
      <c r="I445" s="41">
        <f t="shared" si="13"/>
        <v>3193666435</v>
      </c>
      <c r="J445" s="99"/>
      <c r="K445" s="99"/>
    </row>
    <row r="446" spans="1:11" ht="23.1" customHeight="1">
      <c r="A446" s="36" t="s">
        <v>678</v>
      </c>
      <c r="B446" s="41">
        <v>0</v>
      </c>
      <c r="C446" s="41">
        <v>0</v>
      </c>
      <c r="D446" s="41">
        <v>0</v>
      </c>
      <c r="E446" s="41">
        <f t="shared" si="12"/>
        <v>0</v>
      </c>
      <c r="F446" s="41">
        <v>43442000</v>
      </c>
      <c r="G446" s="41">
        <v>29285235044</v>
      </c>
      <c r="H446" s="41">
        <v>0</v>
      </c>
      <c r="I446" s="41">
        <f t="shared" si="13"/>
        <v>29285235044</v>
      </c>
      <c r="J446" s="99"/>
      <c r="K446" s="99"/>
    </row>
    <row r="447" spans="1:11" ht="23.1" customHeight="1">
      <c r="A447" s="36" t="s">
        <v>679</v>
      </c>
      <c r="B447" s="41">
        <v>0</v>
      </c>
      <c r="C447" s="41">
        <v>0</v>
      </c>
      <c r="D447" s="41">
        <v>0</v>
      </c>
      <c r="E447" s="41">
        <f t="shared" si="12"/>
        <v>0</v>
      </c>
      <c r="F447" s="41">
        <v>137508000</v>
      </c>
      <c r="G447" s="41">
        <v>13436210749</v>
      </c>
      <c r="H447" s="41">
        <v>0</v>
      </c>
      <c r="I447" s="41">
        <f t="shared" si="13"/>
        <v>13436210749</v>
      </c>
      <c r="J447" s="99"/>
      <c r="K447" s="99"/>
    </row>
    <row r="448" spans="1:11" ht="23.1" customHeight="1">
      <c r="A448" s="36" t="s">
        <v>680</v>
      </c>
      <c r="B448" s="41">
        <v>0</v>
      </c>
      <c r="C448" s="41">
        <v>0</v>
      </c>
      <c r="D448" s="41">
        <v>0</v>
      </c>
      <c r="E448" s="41">
        <f t="shared" si="12"/>
        <v>0</v>
      </c>
      <c r="F448" s="41">
        <v>400000</v>
      </c>
      <c r="G448" s="41">
        <v>0</v>
      </c>
      <c r="H448" s="41">
        <v>-1000255000</v>
      </c>
      <c r="I448" s="41">
        <f t="shared" si="13"/>
        <v>-1000255000</v>
      </c>
      <c r="J448" s="99"/>
      <c r="K448" s="99"/>
    </row>
    <row r="449" spans="1:11" ht="23.1" customHeight="1">
      <c r="A449" s="36" t="s">
        <v>681</v>
      </c>
      <c r="B449" s="41">
        <v>0</v>
      </c>
      <c r="C449" s="41">
        <v>0</v>
      </c>
      <c r="D449" s="41">
        <v>0</v>
      </c>
      <c r="E449" s="41">
        <f t="shared" si="12"/>
        <v>0</v>
      </c>
      <c r="F449" s="41">
        <v>410000</v>
      </c>
      <c r="G449" s="41">
        <v>145621259</v>
      </c>
      <c r="H449" s="41">
        <v>-153651569</v>
      </c>
      <c r="I449" s="41">
        <f t="shared" si="13"/>
        <v>-8030310</v>
      </c>
      <c r="J449" s="99"/>
      <c r="K449" s="99"/>
    </row>
    <row r="450" spans="1:11" ht="23.1" customHeight="1">
      <c r="A450" s="36" t="s">
        <v>682</v>
      </c>
      <c r="B450" s="41">
        <v>0</v>
      </c>
      <c r="C450" s="41">
        <v>0</v>
      </c>
      <c r="D450" s="41">
        <v>0</v>
      </c>
      <c r="E450" s="41">
        <f t="shared" si="12"/>
        <v>0</v>
      </c>
      <c r="F450" s="41">
        <v>8687000</v>
      </c>
      <c r="G450" s="41">
        <v>99975</v>
      </c>
      <c r="H450" s="41">
        <v>-11232395576</v>
      </c>
      <c r="I450" s="41">
        <f t="shared" si="13"/>
        <v>-11232295601</v>
      </c>
      <c r="J450" s="99"/>
      <c r="K450" s="99"/>
    </row>
    <row r="451" spans="1:11" ht="23.1" customHeight="1">
      <c r="A451" s="36" t="s">
        <v>683</v>
      </c>
      <c r="B451" s="41">
        <v>0</v>
      </c>
      <c r="C451" s="41">
        <v>0</v>
      </c>
      <c r="D451" s="41">
        <v>0</v>
      </c>
      <c r="E451" s="41">
        <f t="shared" si="12"/>
        <v>0</v>
      </c>
      <c r="F451" s="41">
        <v>401000</v>
      </c>
      <c r="G451" s="41">
        <v>915764130</v>
      </c>
      <c r="H451" s="41">
        <v>-1666424830</v>
      </c>
      <c r="I451" s="41">
        <f t="shared" si="13"/>
        <v>-750660700</v>
      </c>
      <c r="J451" s="99"/>
      <c r="K451" s="99"/>
    </row>
    <row r="452" spans="1:11" ht="23.1" customHeight="1">
      <c r="A452" s="36" t="s">
        <v>684</v>
      </c>
      <c r="B452" s="41">
        <v>0</v>
      </c>
      <c r="C452" s="41">
        <v>0</v>
      </c>
      <c r="D452" s="41">
        <v>0</v>
      </c>
      <c r="E452" s="41">
        <f t="shared" si="12"/>
        <v>0</v>
      </c>
      <c r="F452" s="41">
        <v>1051000</v>
      </c>
      <c r="G452" s="41">
        <v>1131893197</v>
      </c>
      <c r="H452" s="41">
        <v>-1130876615</v>
      </c>
      <c r="I452" s="41">
        <f t="shared" si="13"/>
        <v>1016582</v>
      </c>
      <c r="J452" s="99"/>
      <c r="K452" s="99"/>
    </row>
    <row r="453" spans="1:11" ht="23.1" customHeight="1">
      <c r="A453" s="36" t="s">
        <v>685</v>
      </c>
      <c r="B453" s="41">
        <v>0</v>
      </c>
      <c r="C453" s="41">
        <v>0</v>
      </c>
      <c r="D453" s="41">
        <v>0</v>
      </c>
      <c r="E453" s="41">
        <f t="shared" si="12"/>
        <v>0</v>
      </c>
      <c r="F453" s="41">
        <v>7400000</v>
      </c>
      <c r="G453" s="41">
        <v>506287362</v>
      </c>
      <c r="H453" s="41">
        <v>-18347114</v>
      </c>
      <c r="I453" s="41">
        <f t="shared" si="13"/>
        <v>487940248</v>
      </c>
      <c r="J453" s="99"/>
      <c r="K453" s="99"/>
    </row>
    <row r="454" spans="1:11" ht="23.1" customHeight="1">
      <c r="A454" s="36" t="s">
        <v>686</v>
      </c>
      <c r="B454" s="41">
        <v>0</v>
      </c>
      <c r="C454" s="41">
        <v>0</v>
      </c>
      <c r="D454" s="41">
        <v>0</v>
      </c>
      <c r="E454" s="41">
        <f t="shared" si="12"/>
        <v>0</v>
      </c>
      <c r="F454" s="41">
        <v>10960000</v>
      </c>
      <c r="G454" s="41">
        <v>1616567673</v>
      </c>
      <c r="H454" s="41">
        <v>-1616984000</v>
      </c>
      <c r="I454" s="41">
        <f t="shared" si="13"/>
        <v>-416327</v>
      </c>
      <c r="J454" s="99"/>
      <c r="K454" s="99"/>
    </row>
    <row r="455" spans="1:11" ht="23.1" customHeight="1">
      <c r="A455" s="36" t="s">
        <v>687</v>
      </c>
      <c r="B455" s="41">
        <v>38891000</v>
      </c>
      <c r="C455" s="41">
        <v>1492301495</v>
      </c>
      <c r="D455" s="41">
        <v>1523385000</v>
      </c>
      <c r="E455" s="41">
        <f t="shared" si="12"/>
        <v>3015686495</v>
      </c>
      <c r="F455" s="41">
        <v>49000000</v>
      </c>
      <c r="G455" s="41">
        <v>3015294316</v>
      </c>
      <c r="H455" s="41">
        <v>0</v>
      </c>
      <c r="I455" s="41">
        <f t="shared" si="13"/>
        <v>3015294316</v>
      </c>
      <c r="J455" s="99"/>
      <c r="K455" s="99"/>
    </row>
    <row r="456" spans="1:11" ht="23.1" customHeight="1">
      <c r="A456" s="36" t="s">
        <v>688</v>
      </c>
      <c r="B456" s="41">
        <v>0</v>
      </c>
      <c r="C456" s="41">
        <v>0</v>
      </c>
      <c r="D456" s="41">
        <v>0</v>
      </c>
      <c r="E456" s="41">
        <f t="shared" ref="E456:E519" si="14">C456+D456</f>
        <v>0</v>
      </c>
      <c r="F456" s="41">
        <v>1151000</v>
      </c>
      <c r="G456" s="41">
        <v>1075373028</v>
      </c>
      <c r="H456" s="41">
        <v>-1923490363</v>
      </c>
      <c r="I456" s="41">
        <f t="shared" ref="I456:I519" si="15">G456+H456</f>
        <v>-848117335</v>
      </c>
      <c r="J456" s="99"/>
      <c r="K456" s="99"/>
    </row>
    <row r="457" spans="1:11" ht="23.1" customHeight="1">
      <c r="A457" s="36" t="s">
        <v>689</v>
      </c>
      <c r="B457" s="41">
        <v>0</v>
      </c>
      <c r="C457" s="41">
        <v>0</v>
      </c>
      <c r="D457" s="41">
        <v>0</v>
      </c>
      <c r="E457" s="41">
        <f t="shared" si="14"/>
        <v>0</v>
      </c>
      <c r="F457" s="41">
        <v>2418000</v>
      </c>
      <c r="G457" s="41">
        <v>118360054</v>
      </c>
      <c r="H457" s="41">
        <v>0</v>
      </c>
      <c r="I457" s="41">
        <f t="shared" si="15"/>
        <v>118360054</v>
      </c>
      <c r="J457" s="99"/>
      <c r="K457" s="99"/>
    </row>
    <row r="458" spans="1:11" ht="23.1" customHeight="1">
      <c r="A458" s="36" t="s">
        <v>690</v>
      </c>
      <c r="B458" s="41">
        <v>0</v>
      </c>
      <c r="C458" s="41">
        <v>0</v>
      </c>
      <c r="D458" s="41">
        <v>0</v>
      </c>
      <c r="E458" s="41">
        <f t="shared" si="14"/>
        <v>0</v>
      </c>
      <c r="F458" s="41">
        <v>2455000</v>
      </c>
      <c r="G458" s="41">
        <v>81865270</v>
      </c>
      <c r="H458" s="41">
        <v>-984468</v>
      </c>
      <c r="I458" s="41">
        <f t="shared" si="15"/>
        <v>80880802</v>
      </c>
      <c r="J458" s="99"/>
      <c r="K458" s="99"/>
    </row>
    <row r="459" spans="1:11" ht="23.1" customHeight="1">
      <c r="A459" s="36" t="s">
        <v>691</v>
      </c>
      <c r="B459" s="41">
        <v>0</v>
      </c>
      <c r="C459" s="41">
        <v>0</v>
      </c>
      <c r="D459" s="41">
        <v>0</v>
      </c>
      <c r="E459" s="41">
        <f t="shared" si="14"/>
        <v>0</v>
      </c>
      <c r="F459" s="41">
        <v>23273000</v>
      </c>
      <c r="G459" s="41">
        <v>168349202</v>
      </c>
      <c r="H459" s="41">
        <v>0</v>
      </c>
      <c r="I459" s="41">
        <f t="shared" si="15"/>
        <v>168349202</v>
      </c>
      <c r="J459" s="99"/>
      <c r="K459" s="99"/>
    </row>
    <row r="460" spans="1:11" ht="23.1" customHeight="1">
      <c r="A460" s="36" t="s">
        <v>692</v>
      </c>
      <c r="B460" s="41">
        <v>0</v>
      </c>
      <c r="C460" s="41">
        <v>0</v>
      </c>
      <c r="D460" s="41">
        <v>0</v>
      </c>
      <c r="E460" s="41">
        <f t="shared" si="14"/>
        <v>0</v>
      </c>
      <c r="F460" s="41">
        <v>999000</v>
      </c>
      <c r="G460" s="41">
        <v>-949524525</v>
      </c>
      <c r="H460" s="41">
        <v>909511797</v>
      </c>
      <c r="I460" s="41">
        <f t="shared" si="15"/>
        <v>-40012728</v>
      </c>
      <c r="J460" s="99"/>
      <c r="K460" s="99"/>
    </row>
    <row r="461" spans="1:11" ht="23.1" customHeight="1">
      <c r="A461" s="36" t="s">
        <v>693</v>
      </c>
      <c r="B461" s="41">
        <v>-90794000</v>
      </c>
      <c r="C461" s="41">
        <v>2482988000</v>
      </c>
      <c r="D461" s="41">
        <v>-2483627000</v>
      </c>
      <c r="E461" s="41">
        <f t="shared" si="14"/>
        <v>-639000</v>
      </c>
      <c r="F461" s="41">
        <v>90795000</v>
      </c>
      <c r="G461" s="41">
        <v>2483226942</v>
      </c>
      <c r="H461" s="41">
        <v>-2483866000</v>
      </c>
      <c r="I461" s="41">
        <f t="shared" si="15"/>
        <v>-639058</v>
      </c>
      <c r="J461" s="99"/>
      <c r="K461" s="99"/>
    </row>
    <row r="462" spans="1:11" ht="23.1" customHeight="1">
      <c r="A462" s="36" t="s">
        <v>694</v>
      </c>
      <c r="B462" s="41">
        <v>-9242000</v>
      </c>
      <c r="C462" s="41">
        <v>582851896</v>
      </c>
      <c r="D462" s="41">
        <v>-583002000</v>
      </c>
      <c r="E462" s="41">
        <f t="shared" si="14"/>
        <v>-150104</v>
      </c>
      <c r="F462" s="41">
        <v>9243000</v>
      </c>
      <c r="G462" s="41">
        <v>583160818</v>
      </c>
      <c r="H462" s="41">
        <v>-583311000</v>
      </c>
      <c r="I462" s="41">
        <f t="shared" si="15"/>
        <v>-150182</v>
      </c>
      <c r="J462" s="99"/>
      <c r="K462" s="99"/>
    </row>
    <row r="463" spans="1:11" ht="23.1" customHeight="1">
      <c r="A463" s="36" t="s">
        <v>695</v>
      </c>
      <c r="B463" s="41">
        <v>1000</v>
      </c>
      <c r="C463" s="41">
        <v>696150</v>
      </c>
      <c r="D463" s="41">
        <v>-645903</v>
      </c>
      <c r="E463" s="41">
        <f t="shared" si="14"/>
        <v>50247</v>
      </c>
      <c r="F463" s="41">
        <v>1000</v>
      </c>
      <c r="G463" s="41">
        <v>1206020</v>
      </c>
      <c r="H463" s="41">
        <v>-1155903</v>
      </c>
      <c r="I463" s="41">
        <f t="shared" si="15"/>
        <v>50117</v>
      </c>
      <c r="J463" s="99"/>
      <c r="K463" s="99"/>
    </row>
    <row r="464" spans="1:11" ht="23.1" customHeight="1">
      <c r="A464" s="36" t="s">
        <v>696</v>
      </c>
      <c r="B464" s="41">
        <v>0</v>
      </c>
      <c r="C464" s="41">
        <v>0</v>
      </c>
      <c r="D464" s="41">
        <v>0</v>
      </c>
      <c r="E464" s="41">
        <f t="shared" si="14"/>
        <v>0</v>
      </c>
      <c r="F464" s="41">
        <v>46399000</v>
      </c>
      <c r="G464" s="41">
        <v>7983231546</v>
      </c>
      <c r="H464" s="41">
        <v>-7351671</v>
      </c>
      <c r="I464" s="41">
        <f t="shared" si="15"/>
        <v>7975879875</v>
      </c>
      <c r="J464" s="99"/>
      <c r="K464" s="99"/>
    </row>
    <row r="465" spans="1:11" ht="23.1" customHeight="1">
      <c r="A465" s="36" t="s">
        <v>697</v>
      </c>
      <c r="B465" s="41">
        <v>125217000</v>
      </c>
      <c r="C465" s="41">
        <v>4024874022</v>
      </c>
      <c r="D465" s="41">
        <v>-7922842233</v>
      </c>
      <c r="E465" s="41">
        <f t="shared" si="14"/>
        <v>-3897968211</v>
      </c>
      <c r="F465" s="41">
        <v>13151000</v>
      </c>
      <c r="G465" s="41">
        <v>7862364853</v>
      </c>
      <c r="H465" s="41">
        <v>-11761321233</v>
      </c>
      <c r="I465" s="41">
        <f t="shared" si="15"/>
        <v>-3898956380</v>
      </c>
      <c r="J465" s="99"/>
      <c r="K465" s="99"/>
    </row>
    <row r="466" spans="1:11" ht="23.1" customHeight="1">
      <c r="A466" s="36" t="s">
        <v>698</v>
      </c>
      <c r="B466" s="41">
        <v>41349000</v>
      </c>
      <c r="C466" s="41">
        <v>39960004500</v>
      </c>
      <c r="D466" s="41">
        <v>-42298794854</v>
      </c>
      <c r="E466" s="41">
        <f t="shared" si="14"/>
        <v>-2338790354</v>
      </c>
      <c r="F466" s="41">
        <v>41349000</v>
      </c>
      <c r="G466" s="41">
        <v>44105512955</v>
      </c>
      <c r="H466" s="41">
        <v>-46445370854</v>
      </c>
      <c r="I466" s="41">
        <f t="shared" si="15"/>
        <v>-2339857899</v>
      </c>
      <c r="J466" s="99"/>
      <c r="K466" s="99"/>
    </row>
    <row r="467" spans="1:11" ht="23.1" customHeight="1">
      <c r="A467" s="36" t="s">
        <v>699</v>
      </c>
      <c r="B467" s="41">
        <v>0</v>
      </c>
      <c r="C467" s="41">
        <v>0</v>
      </c>
      <c r="D467" s="41">
        <v>0</v>
      </c>
      <c r="E467" s="41">
        <f t="shared" si="14"/>
        <v>0</v>
      </c>
      <c r="F467" s="41">
        <v>1000000</v>
      </c>
      <c r="G467" s="41">
        <v>18995109</v>
      </c>
      <c r="H467" s="41">
        <v>0</v>
      </c>
      <c r="I467" s="41">
        <f t="shared" si="15"/>
        <v>18995109</v>
      </c>
      <c r="J467" s="99"/>
      <c r="K467" s="99"/>
    </row>
    <row r="468" spans="1:11" ht="23.1" customHeight="1">
      <c r="A468" s="36" t="s">
        <v>700</v>
      </c>
      <c r="B468" s="41">
        <v>0</v>
      </c>
      <c r="C468" s="41">
        <v>0</v>
      </c>
      <c r="D468" s="41">
        <v>0</v>
      </c>
      <c r="E468" s="41">
        <f t="shared" si="14"/>
        <v>0</v>
      </c>
      <c r="F468" s="41">
        <v>99000</v>
      </c>
      <c r="G468" s="41">
        <v>126687371</v>
      </c>
      <c r="H468" s="41">
        <v>-445614716</v>
      </c>
      <c r="I468" s="41">
        <f t="shared" si="15"/>
        <v>-318927345</v>
      </c>
      <c r="J468" s="99"/>
      <c r="K468" s="99"/>
    </row>
    <row r="469" spans="1:11" ht="23.1" customHeight="1">
      <c r="A469" s="36" t="s">
        <v>701</v>
      </c>
      <c r="B469" s="41">
        <v>0</v>
      </c>
      <c r="C469" s="41">
        <v>0</v>
      </c>
      <c r="D469" s="41">
        <v>0</v>
      </c>
      <c r="E469" s="41">
        <f t="shared" si="14"/>
        <v>0</v>
      </c>
      <c r="F469" s="41">
        <v>205000</v>
      </c>
      <c r="G469" s="41">
        <v>143667002</v>
      </c>
      <c r="H469" s="41">
        <v>-143704000</v>
      </c>
      <c r="I469" s="41">
        <f t="shared" si="15"/>
        <v>-36998</v>
      </c>
      <c r="J469" s="99"/>
      <c r="K469" s="99"/>
    </row>
    <row r="470" spans="1:11" ht="23.1" customHeight="1">
      <c r="A470" s="36" t="s">
        <v>702</v>
      </c>
      <c r="B470" s="41">
        <v>0</v>
      </c>
      <c r="C470" s="41">
        <v>0</v>
      </c>
      <c r="D470" s="41">
        <v>0</v>
      </c>
      <c r="E470" s="41">
        <f t="shared" si="14"/>
        <v>0</v>
      </c>
      <c r="F470" s="41">
        <v>5000</v>
      </c>
      <c r="G470" s="41">
        <v>13096811</v>
      </c>
      <c r="H470" s="41">
        <v>-12208193</v>
      </c>
      <c r="I470" s="41">
        <f t="shared" si="15"/>
        <v>888618</v>
      </c>
      <c r="J470" s="99"/>
      <c r="K470" s="99"/>
    </row>
    <row r="471" spans="1:11" ht="23.1" customHeight="1">
      <c r="A471" s="36" t="s">
        <v>703</v>
      </c>
      <c r="B471" s="41">
        <v>0</v>
      </c>
      <c r="C471" s="41">
        <v>0</v>
      </c>
      <c r="D471" s="41">
        <v>0</v>
      </c>
      <c r="E471" s="41">
        <f t="shared" si="14"/>
        <v>0</v>
      </c>
      <c r="F471" s="41">
        <v>312000</v>
      </c>
      <c r="G471" s="41">
        <v>242987422</v>
      </c>
      <c r="H471" s="41">
        <v>-243050000</v>
      </c>
      <c r="I471" s="41">
        <f t="shared" si="15"/>
        <v>-62578</v>
      </c>
      <c r="J471" s="99"/>
      <c r="K471" s="99"/>
    </row>
    <row r="472" spans="1:11" ht="23.1" customHeight="1">
      <c r="A472" s="36" t="s">
        <v>704</v>
      </c>
      <c r="B472" s="41">
        <v>0</v>
      </c>
      <c r="C472" s="41">
        <v>0</v>
      </c>
      <c r="D472" s="41">
        <v>0</v>
      </c>
      <c r="E472" s="41">
        <f t="shared" si="14"/>
        <v>0</v>
      </c>
      <c r="F472" s="41">
        <v>500000</v>
      </c>
      <c r="G472" s="41">
        <v>269430347</v>
      </c>
      <c r="H472" s="41">
        <v>0</v>
      </c>
      <c r="I472" s="41">
        <f t="shared" si="15"/>
        <v>269430347</v>
      </c>
      <c r="J472" s="99"/>
      <c r="K472" s="99"/>
    </row>
    <row r="473" spans="1:11" ht="23.1" customHeight="1">
      <c r="A473" s="36" t="s">
        <v>705</v>
      </c>
      <c r="B473" s="41">
        <v>0</v>
      </c>
      <c r="C473" s="41">
        <v>0</v>
      </c>
      <c r="D473" s="41">
        <v>0</v>
      </c>
      <c r="E473" s="41">
        <f t="shared" si="14"/>
        <v>0</v>
      </c>
      <c r="F473" s="41">
        <v>41000</v>
      </c>
      <c r="G473" s="41">
        <v>4288899</v>
      </c>
      <c r="H473" s="41">
        <v>0</v>
      </c>
      <c r="I473" s="41">
        <f t="shared" si="15"/>
        <v>4288899</v>
      </c>
      <c r="J473" s="99"/>
      <c r="K473" s="99"/>
    </row>
    <row r="474" spans="1:11" ht="23.1" customHeight="1">
      <c r="A474" s="36" t="s">
        <v>706</v>
      </c>
      <c r="B474" s="41">
        <v>0</v>
      </c>
      <c r="C474" s="41">
        <v>0</v>
      </c>
      <c r="D474" s="41">
        <v>0</v>
      </c>
      <c r="E474" s="41">
        <f t="shared" si="14"/>
        <v>0</v>
      </c>
      <c r="F474" s="41">
        <v>2783000</v>
      </c>
      <c r="G474" s="41">
        <v>202287462</v>
      </c>
      <c r="H474" s="41">
        <v>0</v>
      </c>
      <c r="I474" s="41">
        <f t="shared" si="15"/>
        <v>202287462</v>
      </c>
      <c r="J474" s="99"/>
      <c r="K474" s="99"/>
    </row>
    <row r="475" spans="1:11" ht="23.1" customHeight="1">
      <c r="A475" s="36" t="s">
        <v>707</v>
      </c>
      <c r="B475" s="41">
        <v>0</v>
      </c>
      <c r="C475" s="41">
        <v>0</v>
      </c>
      <c r="D475" s="41">
        <v>0</v>
      </c>
      <c r="E475" s="41">
        <f t="shared" si="14"/>
        <v>0</v>
      </c>
      <c r="F475" s="41">
        <v>17642000</v>
      </c>
      <c r="G475" s="41">
        <v>1132699997</v>
      </c>
      <c r="H475" s="41">
        <v>0</v>
      </c>
      <c r="I475" s="41">
        <f t="shared" si="15"/>
        <v>1132699997</v>
      </c>
      <c r="J475" s="99"/>
      <c r="K475" s="99"/>
    </row>
    <row r="476" spans="1:11" ht="23.1" customHeight="1">
      <c r="A476" s="36" t="s">
        <v>708</v>
      </c>
      <c r="B476" s="41">
        <v>0</v>
      </c>
      <c r="C476" s="41">
        <v>0</v>
      </c>
      <c r="D476" s="41">
        <v>0</v>
      </c>
      <c r="E476" s="41">
        <f t="shared" si="14"/>
        <v>0</v>
      </c>
      <c r="F476" s="41">
        <v>18752000</v>
      </c>
      <c r="G476" s="41">
        <v>2523140646</v>
      </c>
      <c r="H476" s="41">
        <v>0</v>
      </c>
      <c r="I476" s="41">
        <f t="shared" si="15"/>
        <v>2523140646</v>
      </c>
      <c r="J476" s="99"/>
      <c r="K476" s="99"/>
    </row>
    <row r="477" spans="1:11" ht="23.1" customHeight="1">
      <c r="A477" s="36" t="s">
        <v>709</v>
      </c>
      <c r="B477" s="41">
        <v>12033000</v>
      </c>
      <c r="C477" s="41">
        <v>0</v>
      </c>
      <c r="D477" s="41">
        <v>958790000</v>
      </c>
      <c r="E477" s="41">
        <f t="shared" si="14"/>
        <v>958790000</v>
      </c>
      <c r="F477" s="41">
        <v>12033000</v>
      </c>
      <c r="G477" s="41">
        <v>958543120</v>
      </c>
      <c r="H477" s="41">
        <v>0</v>
      </c>
      <c r="I477" s="41">
        <f t="shared" si="15"/>
        <v>958543120</v>
      </c>
      <c r="J477" s="99"/>
      <c r="K477" s="99"/>
    </row>
    <row r="478" spans="1:11" ht="23.1" customHeight="1">
      <c r="A478" s="36" t="s">
        <v>710</v>
      </c>
      <c r="B478" s="41">
        <v>1000000</v>
      </c>
      <c r="C478" s="41">
        <v>1802034000</v>
      </c>
      <c r="D478" s="41">
        <v>-2062133891</v>
      </c>
      <c r="E478" s="41">
        <f t="shared" si="14"/>
        <v>-260099891</v>
      </c>
      <c r="F478" s="41">
        <v>1000000</v>
      </c>
      <c r="G478" s="41">
        <v>2271912976</v>
      </c>
      <c r="H478" s="41">
        <v>-2532133891</v>
      </c>
      <c r="I478" s="41">
        <f t="shared" si="15"/>
        <v>-260220915</v>
      </c>
      <c r="J478" s="99"/>
      <c r="K478" s="99"/>
    </row>
    <row r="479" spans="1:11" ht="23.1" customHeight="1">
      <c r="A479" s="36" t="s">
        <v>711</v>
      </c>
      <c r="B479" s="41">
        <v>0</v>
      </c>
      <c r="C479" s="41">
        <v>0</v>
      </c>
      <c r="D479" s="41">
        <v>0</v>
      </c>
      <c r="E479" s="41">
        <f t="shared" si="14"/>
        <v>0</v>
      </c>
      <c r="F479" s="41">
        <v>2000</v>
      </c>
      <c r="G479" s="41">
        <v>0</v>
      </c>
      <c r="H479" s="41">
        <v>-1298330</v>
      </c>
      <c r="I479" s="41">
        <f t="shared" si="15"/>
        <v>-1298330</v>
      </c>
      <c r="J479" s="99"/>
      <c r="K479" s="99"/>
    </row>
    <row r="480" spans="1:11" ht="23.1" customHeight="1">
      <c r="A480" s="36" t="s">
        <v>712</v>
      </c>
      <c r="B480" s="41">
        <v>51890000</v>
      </c>
      <c r="C480" s="41">
        <v>-874244855</v>
      </c>
      <c r="D480" s="41">
        <v>1295658363</v>
      </c>
      <c r="E480" s="41">
        <f t="shared" si="14"/>
        <v>421413508</v>
      </c>
      <c r="F480" s="41">
        <v>132890000</v>
      </c>
      <c r="G480" s="41">
        <v>1151529036</v>
      </c>
      <c r="H480" s="41">
        <v>0</v>
      </c>
      <c r="I480" s="41">
        <f t="shared" si="15"/>
        <v>1151529036</v>
      </c>
      <c r="J480" s="99"/>
      <c r="K480" s="99"/>
    </row>
    <row r="481" spans="1:11" ht="23.1" customHeight="1">
      <c r="A481" s="36" t="s">
        <v>713</v>
      </c>
      <c r="B481" s="41">
        <v>-27361000</v>
      </c>
      <c r="C481" s="41">
        <v>988573291</v>
      </c>
      <c r="D481" s="41">
        <v>8911016</v>
      </c>
      <c r="E481" s="41">
        <f t="shared" si="14"/>
        <v>997484307</v>
      </c>
      <c r="F481" s="41">
        <v>151734000</v>
      </c>
      <c r="G481" s="41">
        <v>15190042990</v>
      </c>
      <c r="H481" s="41">
        <v>-14196215984</v>
      </c>
      <c r="I481" s="41">
        <f t="shared" si="15"/>
        <v>993827006</v>
      </c>
      <c r="J481" s="99"/>
      <c r="K481" s="99"/>
    </row>
    <row r="482" spans="1:11" ht="23.1" customHeight="1">
      <c r="A482" s="36" t="s">
        <v>714</v>
      </c>
      <c r="B482" s="41">
        <v>0</v>
      </c>
      <c r="C482" s="41">
        <v>0</v>
      </c>
      <c r="D482" s="41">
        <v>0</v>
      </c>
      <c r="E482" s="41">
        <f t="shared" si="14"/>
        <v>0</v>
      </c>
      <c r="F482" s="41">
        <v>3629000</v>
      </c>
      <c r="G482" s="41">
        <v>2018231961</v>
      </c>
      <c r="H482" s="41">
        <v>0</v>
      </c>
      <c r="I482" s="41">
        <f t="shared" si="15"/>
        <v>2018231961</v>
      </c>
      <c r="J482" s="99"/>
      <c r="K482" s="99"/>
    </row>
    <row r="483" spans="1:11" ht="23.1" customHeight="1">
      <c r="A483" s="36" t="s">
        <v>715</v>
      </c>
      <c r="B483" s="41">
        <v>1000</v>
      </c>
      <c r="C483" s="41">
        <v>1889550</v>
      </c>
      <c r="D483" s="41">
        <v>-1632116</v>
      </c>
      <c r="E483" s="41">
        <f t="shared" si="14"/>
        <v>257434</v>
      </c>
      <c r="F483" s="41">
        <v>1000</v>
      </c>
      <c r="G483" s="41">
        <v>2889293</v>
      </c>
      <c r="H483" s="41">
        <v>-2632116</v>
      </c>
      <c r="I483" s="41">
        <f t="shared" si="15"/>
        <v>257177</v>
      </c>
      <c r="J483" s="99"/>
      <c r="K483" s="99"/>
    </row>
    <row r="484" spans="1:11" ht="23.1" customHeight="1">
      <c r="A484" s="36" t="s">
        <v>716</v>
      </c>
      <c r="B484" s="41">
        <v>1000</v>
      </c>
      <c r="C484" s="41">
        <v>1989000</v>
      </c>
      <c r="D484" s="41">
        <v>-1732116</v>
      </c>
      <c r="E484" s="41">
        <f t="shared" si="14"/>
        <v>256884</v>
      </c>
      <c r="F484" s="41">
        <v>1000</v>
      </c>
      <c r="G484" s="41">
        <v>2888769</v>
      </c>
      <c r="H484" s="41">
        <v>-2632116</v>
      </c>
      <c r="I484" s="41">
        <f t="shared" si="15"/>
        <v>256653</v>
      </c>
      <c r="J484" s="99"/>
      <c r="K484" s="99"/>
    </row>
    <row r="485" spans="1:11" ht="23.1" customHeight="1">
      <c r="A485" s="36" t="s">
        <v>717</v>
      </c>
      <c r="B485" s="41">
        <v>0</v>
      </c>
      <c r="C485" s="41">
        <v>0</v>
      </c>
      <c r="D485" s="41">
        <v>0</v>
      </c>
      <c r="E485" s="41">
        <f t="shared" si="14"/>
        <v>0</v>
      </c>
      <c r="F485" s="41">
        <v>2419000</v>
      </c>
      <c r="G485" s="41">
        <v>5643421570</v>
      </c>
      <c r="H485" s="41">
        <v>-6455248794</v>
      </c>
      <c r="I485" s="41">
        <f t="shared" si="15"/>
        <v>-811827224</v>
      </c>
      <c r="J485" s="99"/>
      <c r="K485" s="99"/>
    </row>
    <row r="486" spans="1:11" ht="23.1" customHeight="1">
      <c r="A486" s="36" t="s">
        <v>718</v>
      </c>
      <c r="B486" s="41">
        <v>0</v>
      </c>
      <c r="C486" s="41">
        <v>0</v>
      </c>
      <c r="D486" s="41">
        <v>0</v>
      </c>
      <c r="E486" s="41">
        <f t="shared" si="14"/>
        <v>0</v>
      </c>
      <c r="F486" s="41">
        <v>1000</v>
      </c>
      <c r="G486" s="41">
        <v>31191971</v>
      </c>
      <c r="H486" s="41">
        <v>-500128</v>
      </c>
      <c r="I486" s="41">
        <f t="shared" si="15"/>
        <v>30691843</v>
      </c>
      <c r="J486" s="99"/>
      <c r="K486" s="99"/>
    </row>
    <row r="487" spans="1:11" ht="23.1" customHeight="1">
      <c r="A487" s="36" t="s">
        <v>719</v>
      </c>
      <c r="B487" s="41">
        <v>0</v>
      </c>
      <c r="C487" s="41">
        <v>0</v>
      </c>
      <c r="D487" s="41">
        <v>0</v>
      </c>
      <c r="E487" s="41">
        <f t="shared" si="14"/>
        <v>0</v>
      </c>
      <c r="F487" s="41">
        <v>29000</v>
      </c>
      <c r="G487" s="41">
        <v>144965</v>
      </c>
      <c r="H487" s="41">
        <v>0</v>
      </c>
      <c r="I487" s="41">
        <f t="shared" si="15"/>
        <v>144965</v>
      </c>
      <c r="J487" s="99"/>
      <c r="K487" s="99"/>
    </row>
    <row r="488" spans="1:11" ht="23.1" customHeight="1">
      <c r="A488" s="36" t="s">
        <v>720</v>
      </c>
      <c r="B488" s="41">
        <v>0</v>
      </c>
      <c r="C488" s="41">
        <v>0</v>
      </c>
      <c r="D488" s="41">
        <v>0</v>
      </c>
      <c r="E488" s="41">
        <f t="shared" si="14"/>
        <v>0</v>
      </c>
      <c r="F488" s="41">
        <v>170776000</v>
      </c>
      <c r="G488" s="41">
        <v>3604663688</v>
      </c>
      <c r="H488" s="41">
        <v>0</v>
      </c>
      <c r="I488" s="41">
        <f t="shared" si="15"/>
        <v>3604663688</v>
      </c>
      <c r="J488" s="99"/>
      <c r="K488" s="99"/>
    </row>
    <row r="489" spans="1:11" ht="23.1" customHeight="1">
      <c r="A489" s="36" t="s">
        <v>721</v>
      </c>
      <c r="B489" s="41">
        <v>-170000</v>
      </c>
      <c r="C489" s="41">
        <v>27269986</v>
      </c>
      <c r="D489" s="41">
        <v>-27277000</v>
      </c>
      <c r="E489" s="41">
        <f t="shared" si="14"/>
        <v>-7014</v>
      </c>
      <c r="F489" s="41">
        <v>26037000</v>
      </c>
      <c r="G489" s="41">
        <v>5109444052</v>
      </c>
      <c r="H489" s="41">
        <v>-5110760000</v>
      </c>
      <c r="I489" s="41">
        <f t="shared" si="15"/>
        <v>-1315948</v>
      </c>
      <c r="J489" s="99"/>
      <c r="K489" s="99"/>
    </row>
    <row r="490" spans="1:11" ht="23.1" customHeight="1">
      <c r="A490" s="36" t="s">
        <v>722</v>
      </c>
      <c r="B490" s="41">
        <v>0</v>
      </c>
      <c r="C490" s="41">
        <v>0</v>
      </c>
      <c r="D490" s="41">
        <v>0</v>
      </c>
      <c r="E490" s="41">
        <f t="shared" si="14"/>
        <v>0</v>
      </c>
      <c r="F490" s="41">
        <v>5899000</v>
      </c>
      <c r="G490" s="41">
        <v>-4278415</v>
      </c>
      <c r="H490" s="41">
        <v>0</v>
      </c>
      <c r="I490" s="41">
        <f t="shared" si="15"/>
        <v>-4278415</v>
      </c>
      <c r="J490" s="99"/>
      <c r="K490" s="99"/>
    </row>
    <row r="491" spans="1:11" ht="23.1" customHeight="1">
      <c r="A491" s="36" t="s">
        <v>723</v>
      </c>
      <c r="B491" s="41">
        <v>458000</v>
      </c>
      <c r="C491" s="41">
        <v>0</v>
      </c>
      <c r="D491" s="41">
        <v>91849000</v>
      </c>
      <c r="E491" s="41">
        <f t="shared" si="14"/>
        <v>91849000</v>
      </c>
      <c r="F491" s="41">
        <v>458000</v>
      </c>
      <c r="G491" s="41">
        <v>91825354</v>
      </c>
      <c r="H491" s="41">
        <v>0</v>
      </c>
      <c r="I491" s="41">
        <f t="shared" si="15"/>
        <v>91825354</v>
      </c>
      <c r="J491" s="99"/>
      <c r="K491" s="99"/>
    </row>
    <row r="492" spans="1:11" ht="23.1" customHeight="1">
      <c r="A492" s="36" t="s">
        <v>724</v>
      </c>
      <c r="B492" s="41">
        <v>0</v>
      </c>
      <c r="C492" s="41">
        <v>0</v>
      </c>
      <c r="D492" s="41">
        <v>0</v>
      </c>
      <c r="E492" s="41">
        <f t="shared" si="14"/>
        <v>0</v>
      </c>
      <c r="F492" s="41">
        <v>3000</v>
      </c>
      <c r="G492" s="41">
        <v>2849267</v>
      </c>
      <c r="H492" s="41">
        <v>-2850000</v>
      </c>
      <c r="I492" s="41">
        <f t="shared" si="15"/>
        <v>-733</v>
      </c>
      <c r="J492" s="99"/>
      <c r="K492" s="99"/>
    </row>
    <row r="493" spans="1:11" ht="23.1" customHeight="1">
      <c r="A493" s="36" t="s">
        <v>725</v>
      </c>
      <c r="B493" s="41">
        <v>0</v>
      </c>
      <c r="C493" s="41">
        <v>0</v>
      </c>
      <c r="D493" s="41">
        <v>0</v>
      </c>
      <c r="E493" s="41">
        <f t="shared" si="14"/>
        <v>0</v>
      </c>
      <c r="F493" s="41">
        <v>1002000</v>
      </c>
      <c r="G493" s="41">
        <v>4766414342</v>
      </c>
      <c r="H493" s="41">
        <v>-4715202070</v>
      </c>
      <c r="I493" s="41">
        <f t="shared" si="15"/>
        <v>51212272</v>
      </c>
      <c r="J493" s="99"/>
      <c r="K493" s="99"/>
    </row>
    <row r="494" spans="1:11" ht="23.1" customHeight="1">
      <c r="A494" s="36" t="s">
        <v>726</v>
      </c>
      <c r="B494" s="41">
        <v>0</v>
      </c>
      <c r="C494" s="41">
        <v>0</v>
      </c>
      <c r="D494" s="41">
        <v>0</v>
      </c>
      <c r="E494" s="41">
        <f t="shared" si="14"/>
        <v>0</v>
      </c>
      <c r="F494" s="41">
        <v>10003000</v>
      </c>
      <c r="G494" s="41">
        <v>340208952</v>
      </c>
      <c r="H494" s="41">
        <v>-306655897</v>
      </c>
      <c r="I494" s="41">
        <f t="shared" si="15"/>
        <v>33553055</v>
      </c>
      <c r="J494" s="99"/>
      <c r="K494" s="99"/>
    </row>
    <row r="495" spans="1:11" ht="23.1" customHeight="1">
      <c r="A495" s="36" t="s">
        <v>727</v>
      </c>
      <c r="B495" s="41">
        <v>-19719000</v>
      </c>
      <c r="C495" s="41">
        <v>1931326688</v>
      </c>
      <c r="D495" s="41">
        <v>-1931824000</v>
      </c>
      <c r="E495" s="41">
        <f t="shared" si="14"/>
        <v>-497312</v>
      </c>
      <c r="F495" s="41">
        <v>21019000</v>
      </c>
      <c r="G495" s="41">
        <v>2040398596</v>
      </c>
      <c r="H495" s="41">
        <v>-2040924000</v>
      </c>
      <c r="I495" s="41">
        <f t="shared" si="15"/>
        <v>-525404</v>
      </c>
      <c r="J495" s="99"/>
      <c r="K495" s="99"/>
    </row>
    <row r="496" spans="1:11" ht="23.1" customHeight="1">
      <c r="A496" s="36" t="s">
        <v>728</v>
      </c>
      <c r="B496" s="41">
        <v>0</v>
      </c>
      <c r="C496" s="41">
        <v>0</v>
      </c>
      <c r="D496" s="41">
        <v>0</v>
      </c>
      <c r="E496" s="41">
        <f t="shared" si="14"/>
        <v>0</v>
      </c>
      <c r="F496" s="41">
        <v>1730000</v>
      </c>
      <c r="G496" s="41">
        <v>724623379</v>
      </c>
      <c r="H496" s="41">
        <v>-724810000</v>
      </c>
      <c r="I496" s="41">
        <f t="shared" si="15"/>
        <v>-186621</v>
      </c>
      <c r="J496" s="99"/>
      <c r="K496" s="99"/>
    </row>
    <row r="497" spans="1:11" ht="23.1" customHeight="1">
      <c r="A497" s="36" t="s">
        <v>729</v>
      </c>
      <c r="B497" s="41">
        <v>0</v>
      </c>
      <c r="C497" s="41">
        <v>0</v>
      </c>
      <c r="D497" s="41">
        <v>0</v>
      </c>
      <c r="E497" s="41">
        <f t="shared" si="14"/>
        <v>0</v>
      </c>
      <c r="F497" s="41">
        <v>2000</v>
      </c>
      <c r="G497" s="41">
        <v>1599592</v>
      </c>
      <c r="H497" s="41">
        <v>-1600000</v>
      </c>
      <c r="I497" s="41">
        <f t="shared" si="15"/>
        <v>-408</v>
      </c>
      <c r="J497" s="99"/>
      <c r="K497" s="99"/>
    </row>
    <row r="498" spans="1:11" ht="23.1" customHeight="1">
      <c r="A498" s="36" t="s">
        <v>730</v>
      </c>
      <c r="B498" s="41">
        <v>0</v>
      </c>
      <c r="C498" s="41">
        <v>0</v>
      </c>
      <c r="D498" s="41">
        <v>0</v>
      </c>
      <c r="E498" s="41">
        <f t="shared" si="14"/>
        <v>0</v>
      </c>
      <c r="F498" s="41">
        <v>96000</v>
      </c>
      <c r="G498" s="41">
        <v>38974968</v>
      </c>
      <c r="H498" s="41">
        <v>-38985000</v>
      </c>
      <c r="I498" s="41">
        <f t="shared" si="15"/>
        <v>-10032</v>
      </c>
      <c r="J498" s="99"/>
      <c r="K498" s="99"/>
    </row>
    <row r="499" spans="1:11" ht="23.1" customHeight="1">
      <c r="A499" s="36" t="s">
        <v>731</v>
      </c>
      <c r="B499" s="41">
        <v>0</v>
      </c>
      <c r="C499" s="41">
        <v>0</v>
      </c>
      <c r="D499" s="41">
        <v>0</v>
      </c>
      <c r="E499" s="41">
        <f t="shared" si="14"/>
        <v>0</v>
      </c>
      <c r="F499" s="41">
        <v>3590000</v>
      </c>
      <c r="G499" s="41">
        <v>33977257</v>
      </c>
      <c r="H499" s="41">
        <v>0</v>
      </c>
      <c r="I499" s="41">
        <f t="shared" si="15"/>
        <v>33977257</v>
      </c>
      <c r="J499" s="99"/>
      <c r="K499" s="99"/>
    </row>
    <row r="500" spans="1:11" ht="23.1" customHeight="1">
      <c r="A500" s="36" t="s">
        <v>732</v>
      </c>
      <c r="B500" s="41">
        <v>0</v>
      </c>
      <c r="C500" s="41">
        <v>0</v>
      </c>
      <c r="D500" s="41">
        <v>0</v>
      </c>
      <c r="E500" s="41">
        <f t="shared" si="14"/>
        <v>0</v>
      </c>
      <c r="F500" s="41">
        <v>476000</v>
      </c>
      <c r="G500" s="41">
        <v>146193352</v>
      </c>
      <c r="H500" s="41">
        <v>-146231000</v>
      </c>
      <c r="I500" s="41">
        <f t="shared" si="15"/>
        <v>-37648</v>
      </c>
      <c r="J500" s="99"/>
      <c r="K500" s="99"/>
    </row>
    <row r="501" spans="1:11" ht="23.1" customHeight="1">
      <c r="A501" s="36" t="s">
        <v>733</v>
      </c>
      <c r="B501" s="41">
        <v>0</v>
      </c>
      <c r="C501" s="41">
        <v>0</v>
      </c>
      <c r="D501" s="41">
        <v>0</v>
      </c>
      <c r="E501" s="41">
        <f t="shared" si="14"/>
        <v>0</v>
      </c>
      <c r="F501" s="41">
        <v>2002000</v>
      </c>
      <c r="G501" s="41">
        <v>8411813826</v>
      </c>
      <c r="H501" s="41">
        <v>-9899395590</v>
      </c>
      <c r="I501" s="41">
        <f t="shared" si="15"/>
        <v>-1487581764</v>
      </c>
      <c r="J501" s="99"/>
      <c r="K501" s="99"/>
    </row>
    <row r="502" spans="1:11" ht="23.1" customHeight="1">
      <c r="A502" s="36" t="s">
        <v>734</v>
      </c>
      <c r="B502" s="41">
        <v>0</v>
      </c>
      <c r="C502" s="41">
        <v>0</v>
      </c>
      <c r="D502" s="41">
        <v>0</v>
      </c>
      <c r="E502" s="41">
        <f t="shared" si="14"/>
        <v>0</v>
      </c>
      <c r="F502" s="41">
        <v>10590000</v>
      </c>
      <c r="G502" s="41">
        <v>2782159028</v>
      </c>
      <c r="H502" s="41">
        <v>-219676205</v>
      </c>
      <c r="I502" s="41">
        <f t="shared" si="15"/>
        <v>2562482823</v>
      </c>
      <c r="J502" s="99"/>
      <c r="K502" s="99"/>
    </row>
    <row r="503" spans="1:11" ht="23.1" customHeight="1">
      <c r="A503" s="36" t="s">
        <v>735</v>
      </c>
      <c r="B503" s="41">
        <v>0</v>
      </c>
      <c r="C503" s="41">
        <v>0</v>
      </c>
      <c r="D503" s="41">
        <v>0</v>
      </c>
      <c r="E503" s="41">
        <f t="shared" si="14"/>
        <v>0</v>
      </c>
      <c r="F503" s="41">
        <v>49776000</v>
      </c>
      <c r="G503" s="41">
        <v>11903907166</v>
      </c>
      <c r="H503" s="41">
        <v>-9554131761</v>
      </c>
      <c r="I503" s="41">
        <f t="shared" si="15"/>
        <v>2349775405</v>
      </c>
      <c r="J503" s="99"/>
      <c r="K503" s="99"/>
    </row>
    <row r="504" spans="1:11" ht="23.1" customHeight="1">
      <c r="A504" s="36" t="s">
        <v>736</v>
      </c>
      <c r="B504" s="41">
        <v>129484000</v>
      </c>
      <c r="C504" s="41">
        <v>5019464475</v>
      </c>
      <c r="D504" s="41">
        <v>-17813335985</v>
      </c>
      <c r="E504" s="41">
        <f t="shared" si="14"/>
        <v>-12793871510</v>
      </c>
      <c r="F504" s="41">
        <v>11643000</v>
      </c>
      <c r="G504" s="41">
        <v>16309309319</v>
      </c>
      <c r="H504" s="41">
        <v>-30308817797</v>
      </c>
      <c r="I504" s="41">
        <f t="shared" si="15"/>
        <v>-13999508478</v>
      </c>
      <c r="J504" s="99"/>
      <c r="K504" s="99"/>
    </row>
    <row r="505" spans="1:11" ht="23.1" customHeight="1">
      <c r="A505" s="36" t="s">
        <v>737</v>
      </c>
      <c r="B505" s="41">
        <v>0</v>
      </c>
      <c r="C505" s="41">
        <v>0</v>
      </c>
      <c r="D505" s="41">
        <v>0</v>
      </c>
      <c r="E505" s="41">
        <f t="shared" si="14"/>
        <v>0</v>
      </c>
      <c r="F505" s="41">
        <v>2001000</v>
      </c>
      <c r="G505" s="41">
        <v>593147234</v>
      </c>
      <c r="H505" s="41">
        <v>-625609489</v>
      </c>
      <c r="I505" s="41">
        <f t="shared" si="15"/>
        <v>-32462255</v>
      </c>
      <c r="J505" s="99"/>
      <c r="K505" s="99"/>
    </row>
    <row r="506" spans="1:11" ht="23.1" customHeight="1">
      <c r="A506" s="36" t="s">
        <v>738</v>
      </c>
      <c r="B506" s="41">
        <v>90410000</v>
      </c>
      <c r="C506" s="41">
        <v>-6290178727</v>
      </c>
      <c r="D506" s="41">
        <v>13159819614</v>
      </c>
      <c r="E506" s="41">
        <f t="shared" si="14"/>
        <v>6869640887</v>
      </c>
      <c r="F506" s="41">
        <v>80813000</v>
      </c>
      <c r="G506" s="41">
        <v>20501508530</v>
      </c>
      <c r="H506" s="41">
        <v>-13763035804</v>
      </c>
      <c r="I506" s="41">
        <f t="shared" si="15"/>
        <v>6738472726</v>
      </c>
      <c r="J506" s="99"/>
      <c r="K506" s="99"/>
    </row>
    <row r="507" spans="1:11" ht="23.1" customHeight="1">
      <c r="A507" s="36" t="s">
        <v>739</v>
      </c>
      <c r="B507" s="41">
        <v>27578000</v>
      </c>
      <c r="C507" s="41">
        <v>21582336198</v>
      </c>
      <c r="D507" s="41">
        <v>-20739812710</v>
      </c>
      <c r="E507" s="41">
        <f t="shared" si="14"/>
        <v>842523488</v>
      </c>
      <c r="F507" s="41">
        <v>26610000</v>
      </c>
      <c r="G507" s="41">
        <v>24086326380</v>
      </c>
      <c r="H507" s="41">
        <v>-23244447710</v>
      </c>
      <c r="I507" s="41">
        <f t="shared" si="15"/>
        <v>841878670</v>
      </c>
      <c r="J507" s="99"/>
      <c r="K507" s="99"/>
    </row>
    <row r="508" spans="1:11" ht="23.1" customHeight="1">
      <c r="A508" s="36" t="s">
        <v>740</v>
      </c>
      <c r="B508" s="41">
        <v>0</v>
      </c>
      <c r="C508" s="41">
        <v>0</v>
      </c>
      <c r="D508" s="41">
        <v>0</v>
      </c>
      <c r="E508" s="41">
        <f t="shared" si="14"/>
        <v>0</v>
      </c>
      <c r="F508" s="41">
        <v>115433000</v>
      </c>
      <c r="G508" s="41">
        <v>259433850539</v>
      </c>
      <c r="H508" s="41">
        <v>-280097452871</v>
      </c>
      <c r="I508" s="41">
        <f t="shared" si="15"/>
        <v>-20663602332</v>
      </c>
      <c r="J508" s="99"/>
      <c r="K508" s="99"/>
    </row>
    <row r="509" spans="1:11" ht="23.1" customHeight="1">
      <c r="A509" s="36" t="s">
        <v>741</v>
      </c>
      <c r="B509" s="41">
        <v>0</v>
      </c>
      <c r="C509" s="41">
        <v>0</v>
      </c>
      <c r="D509" s="41">
        <v>0</v>
      </c>
      <c r="E509" s="41">
        <f t="shared" si="14"/>
        <v>0</v>
      </c>
      <c r="F509" s="41">
        <v>1000</v>
      </c>
      <c r="G509" s="41">
        <v>19996</v>
      </c>
      <c r="H509" s="41">
        <v>0</v>
      </c>
      <c r="I509" s="41">
        <f t="shared" si="15"/>
        <v>19996</v>
      </c>
      <c r="J509" s="99"/>
      <c r="K509" s="99"/>
    </row>
    <row r="510" spans="1:11" ht="23.1" customHeight="1">
      <c r="A510" s="36" t="s">
        <v>742</v>
      </c>
      <c r="B510" s="41">
        <v>-6792000</v>
      </c>
      <c r="C510" s="41">
        <v>972852693</v>
      </c>
      <c r="D510" s="41">
        <v>-1149959600</v>
      </c>
      <c r="E510" s="41">
        <f t="shared" si="14"/>
        <v>-177106907</v>
      </c>
      <c r="F510" s="41">
        <v>71451000</v>
      </c>
      <c r="G510" s="41">
        <v>7110775002</v>
      </c>
      <c r="H510" s="41">
        <v>-7289462600</v>
      </c>
      <c r="I510" s="41">
        <f t="shared" si="15"/>
        <v>-178687598</v>
      </c>
      <c r="J510" s="99"/>
      <c r="K510" s="99"/>
    </row>
    <row r="511" spans="1:11" ht="23.1" customHeight="1">
      <c r="A511" s="36" t="s">
        <v>743</v>
      </c>
      <c r="B511" s="41">
        <v>-23856000</v>
      </c>
      <c r="C511" s="41">
        <v>1726783364</v>
      </c>
      <c r="D511" s="41">
        <v>-1727228000</v>
      </c>
      <c r="E511" s="41">
        <f t="shared" si="14"/>
        <v>-444636</v>
      </c>
      <c r="F511" s="41">
        <v>25358000</v>
      </c>
      <c r="G511" s="41">
        <v>1947006645</v>
      </c>
      <c r="H511" s="41">
        <v>-1947508000</v>
      </c>
      <c r="I511" s="41">
        <f t="shared" si="15"/>
        <v>-501355</v>
      </c>
      <c r="J511" s="99"/>
      <c r="K511" s="99"/>
    </row>
    <row r="512" spans="1:11" ht="23.1" customHeight="1">
      <c r="A512" s="36" t="s">
        <v>744</v>
      </c>
      <c r="B512" s="41">
        <v>-94718000</v>
      </c>
      <c r="C512" s="41">
        <v>2500163453</v>
      </c>
      <c r="D512" s="41">
        <v>-2500807000</v>
      </c>
      <c r="E512" s="41">
        <f t="shared" si="14"/>
        <v>-643547</v>
      </c>
      <c r="F512" s="41">
        <v>95509000</v>
      </c>
      <c r="G512" s="41">
        <v>2578419303</v>
      </c>
      <c r="H512" s="41">
        <v>-2579083000</v>
      </c>
      <c r="I512" s="41">
        <f t="shared" si="15"/>
        <v>-663697</v>
      </c>
      <c r="J512" s="99"/>
      <c r="K512" s="99"/>
    </row>
    <row r="513" spans="1:11" ht="23.1" customHeight="1">
      <c r="A513" s="36" t="s">
        <v>745</v>
      </c>
      <c r="B513" s="41">
        <v>686000</v>
      </c>
      <c r="C513" s="41">
        <v>1354310100</v>
      </c>
      <c r="D513" s="41">
        <v>-1460175913</v>
      </c>
      <c r="E513" s="41">
        <f t="shared" si="14"/>
        <v>-105865813</v>
      </c>
      <c r="F513" s="41">
        <v>686000</v>
      </c>
      <c r="G513" s="41">
        <v>1523370589</v>
      </c>
      <c r="H513" s="41">
        <v>-1629279913</v>
      </c>
      <c r="I513" s="41">
        <f t="shared" si="15"/>
        <v>-105909324</v>
      </c>
      <c r="J513" s="99"/>
      <c r="K513" s="99"/>
    </row>
    <row r="514" spans="1:11" ht="23.1" customHeight="1">
      <c r="A514" s="36" t="s">
        <v>746</v>
      </c>
      <c r="B514" s="41">
        <v>0</v>
      </c>
      <c r="C514" s="41">
        <v>0</v>
      </c>
      <c r="D514" s="41">
        <v>0</v>
      </c>
      <c r="E514" s="41">
        <f t="shared" si="14"/>
        <v>0</v>
      </c>
      <c r="F514" s="41">
        <v>1000000</v>
      </c>
      <c r="G514" s="41">
        <v>239938200</v>
      </c>
      <c r="H514" s="41">
        <v>-240000000</v>
      </c>
      <c r="I514" s="41">
        <f t="shared" si="15"/>
        <v>-61800</v>
      </c>
      <c r="J514" s="99"/>
      <c r="K514" s="99"/>
    </row>
    <row r="515" spans="1:11" ht="23.1" customHeight="1">
      <c r="A515" s="36" t="s">
        <v>747</v>
      </c>
      <c r="B515" s="41">
        <v>0</v>
      </c>
      <c r="C515" s="41">
        <v>0</v>
      </c>
      <c r="D515" s="41">
        <v>0</v>
      </c>
      <c r="E515" s="41">
        <f t="shared" si="14"/>
        <v>0</v>
      </c>
      <c r="F515" s="41">
        <v>237000</v>
      </c>
      <c r="G515" s="41">
        <v>-399740863</v>
      </c>
      <c r="H515" s="41">
        <v>335789175</v>
      </c>
      <c r="I515" s="41">
        <f t="shared" si="15"/>
        <v>-63951688</v>
      </c>
      <c r="J515" s="99"/>
      <c r="K515" s="99"/>
    </row>
    <row r="516" spans="1:11" ht="23.1" customHeight="1">
      <c r="A516" s="36" t="s">
        <v>748</v>
      </c>
      <c r="B516" s="41">
        <v>66370000</v>
      </c>
      <c r="C516" s="41">
        <v>5613787695</v>
      </c>
      <c r="D516" s="41">
        <v>5053203000</v>
      </c>
      <c r="E516" s="41">
        <f t="shared" si="14"/>
        <v>10666990695</v>
      </c>
      <c r="F516" s="41">
        <v>208532000</v>
      </c>
      <c r="G516" s="41">
        <v>10665689770</v>
      </c>
      <c r="H516" s="41">
        <v>0</v>
      </c>
      <c r="I516" s="41">
        <f t="shared" si="15"/>
        <v>10665689770</v>
      </c>
      <c r="J516" s="99"/>
      <c r="K516" s="99"/>
    </row>
    <row r="517" spans="1:11" ht="23.1" customHeight="1">
      <c r="A517" s="36" t="s">
        <v>125</v>
      </c>
      <c r="B517" s="41">
        <v>4998000</v>
      </c>
      <c r="C517" s="41">
        <v>2148596610</v>
      </c>
      <c r="D517" s="41">
        <v>-3499492143</v>
      </c>
      <c r="E517" s="41">
        <f t="shared" si="14"/>
        <v>-1350895533</v>
      </c>
      <c r="F517" s="41">
        <v>5000000</v>
      </c>
      <c r="G517" s="41">
        <v>2149846289</v>
      </c>
      <c r="H517" s="41">
        <v>-3500892500</v>
      </c>
      <c r="I517" s="41">
        <f t="shared" si="15"/>
        <v>-1351046211</v>
      </c>
      <c r="J517" s="99"/>
      <c r="K517" s="99"/>
    </row>
    <row r="518" spans="1:11" ht="23.1" customHeight="1">
      <c r="A518" s="36" t="s">
        <v>749</v>
      </c>
      <c r="B518" s="41">
        <v>80000</v>
      </c>
      <c r="C518" s="41">
        <v>103428000</v>
      </c>
      <c r="D518" s="41">
        <v>-120555983</v>
      </c>
      <c r="E518" s="41">
        <f t="shared" si="14"/>
        <v>-17127983</v>
      </c>
      <c r="F518" s="41">
        <v>80000</v>
      </c>
      <c r="G518" s="41">
        <v>105827382</v>
      </c>
      <c r="H518" s="41">
        <v>-122955983</v>
      </c>
      <c r="I518" s="41">
        <f t="shared" si="15"/>
        <v>-17128601</v>
      </c>
      <c r="J518" s="99"/>
      <c r="K518" s="99"/>
    </row>
    <row r="519" spans="1:11" ht="23.1" customHeight="1">
      <c r="A519" s="36" t="s">
        <v>750</v>
      </c>
      <c r="B519" s="41">
        <v>0</v>
      </c>
      <c r="C519" s="41">
        <v>0</v>
      </c>
      <c r="D519" s="41">
        <v>0</v>
      </c>
      <c r="E519" s="41">
        <f t="shared" si="14"/>
        <v>0</v>
      </c>
      <c r="F519" s="41">
        <v>25269000</v>
      </c>
      <c r="G519" s="41">
        <v>15163494397</v>
      </c>
      <c r="H519" s="41">
        <v>-15167400000</v>
      </c>
      <c r="I519" s="41">
        <f t="shared" si="15"/>
        <v>-3905603</v>
      </c>
      <c r="J519" s="99"/>
      <c r="K519" s="99"/>
    </row>
    <row r="520" spans="1:11" ht="23.1" customHeight="1">
      <c r="A520" s="36" t="s">
        <v>751</v>
      </c>
      <c r="B520" s="41">
        <v>-44123000</v>
      </c>
      <c r="C520" s="41">
        <v>3992777882</v>
      </c>
      <c r="D520" s="41">
        <v>-1326502390</v>
      </c>
      <c r="E520" s="41">
        <f t="shared" ref="E520:E583" si="16">C520+D520</f>
        <v>2666275492</v>
      </c>
      <c r="F520" s="41">
        <v>172000000</v>
      </c>
      <c r="G520" s="41">
        <v>8482234043</v>
      </c>
      <c r="H520" s="41">
        <v>-5817114390</v>
      </c>
      <c r="I520" s="41">
        <f t="shared" ref="I520:I583" si="17">G520+H520</f>
        <v>2665119653</v>
      </c>
      <c r="J520" s="99"/>
      <c r="K520" s="99"/>
    </row>
    <row r="521" spans="1:11" ht="23.1" customHeight="1">
      <c r="A521" s="36" t="s">
        <v>752</v>
      </c>
      <c r="B521" s="41">
        <v>0</v>
      </c>
      <c r="C521" s="41">
        <v>0</v>
      </c>
      <c r="D521" s="41">
        <v>0</v>
      </c>
      <c r="E521" s="41">
        <f t="shared" si="16"/>
        <v>0</v>
      </c>
      <c r="F521" s="41">
        <v>1513000</v>
      </c>
      <c r="G521" s="41">
        <v>7563054</v>
      </c>
      <c r="H521" s="41">
        <v>0</v>
      </c>
      <c r="I521" s="41">
        <f t="shared" si="17"/>
        <v>7563054</v>
      </c>
      <c r="J521" s="99"/>
      <c r="K521" s="99"/>
    </row>
    <row r="522" spans="1:11" ht="23.1" customHeight="1">
      <c r="A522" s="36" t="s">
        <v>753</v>
      </c>
      <c r="B522" s="41">
        <v>0</v>
      </c>
      <c r="C522" s="41">
        <v>0</v>
      </c>
      <c r="D522" s="41">
        <v>0</v>
      </c>
      <c r="E522" s="41">
        <f t="shared" si="16"/>
        <v>0</v>
      </c>
      <c r="F522" s="41">
        <v>80000</v>
      </c>
      <c r="G522" s="41">
        <v>79982</v>
      </c>
      <c r="H522" s="41">
        <v>0</v>
      </c>
      <c r="I522" s="41">
        <f t="shared" si="17"/>
        <v>79982</v>
      </c>
      <c r="J522" s="99"/>
      <c r="K522" s="99"/>
    </row>
    <row r="523" spans="1:11" ht="23.1" customHeight="1">
      <c r="A523" s="36" t="s">
        <v>754</v>
      </c>
      <c r="B523" s="41">
        <v>0</v>
      </c>
      <c r="C523" s="41">
        <v>0</v>
      </c>
      <c r="D523" s="41">
        <v>0</v>
      </c>
      <c r="E523" s="41">
        <f t="shared" si="16"/>
        <v>0</v>
      </c>
      <c r="F523" s="41">
        <v>200000</v>
      </c>
      <c r="G523" s="41">
        <v>839783700</v>
      </c>
      <c r="H523" s="41">
        <v>-1170298350</v>
      </c>
      <c r="I523" s="41">
        <f t="shared" si="17"/>
        <v>-330514650</v>
      </c>
      <c r="J523" s="99"/>
      <c r="K523" s="99"/>
    </row>
    <row r="524" spans="1:11" ht="23.1" customHeight="1">
      <c r="A524" s="36" t="s">
        <v>755</v>
      </c>
      <c r="B524" s="41">
        <v>669000</v>
      </c>
      <c r="C524" s="41">
        <v>887094000</v>
      </c>
      <c r="D524" s="41">
        <v>-859290823</v>
      </c>
      <c r="E524" s="41">
        <f t="shared" si="16"/>
        <v>27803177</v>
      </c>
      <c r="F524" s="41">
        <v>669000</v>
      </c>
      <c r="G524" s="41">
        <v>1114495431</v>
      </c>
      <c r="H524" s="41">
        <v>-1086750823</v>
      </c>
      <c r="I524" s="41">
        <f t="shared" si="17"/>
        <v>27744608</v>
      </c>
      <c r="J524" s="99"/>
      <c r="K524" s="99"/>
    </row>
    <row r="525" spans="1:11" ht="23.1" customHeight="1">
      <c r="A525" s="36" t="s">
        <v>756</v>
      </c>
      <c r="B525" s="41">
        <v>0</v>
      </c>
      <c r="C525" s="41">
        <v>0</v>
      </c>
      <c r="D525" s="41">
        <v>0</v>
      </c>
      <c r="E525" s="41">
        <f t="shared" si="16"/>
        <v>0</v>
      </c>
      <c r="F525" s="41">
        <v>2000</v>
      </c>
      <c r="G525" s="41">
        <v>2199434</v>
      </c>
      <c r="H525" s="41">
        <v>-4751222</v>
      </c>
      <c r="I525" s="41">
        <f t="shared" si="17"/>
        <v>-2551788</v>
      </c>
      <c r="J525" s="99"/>
      <c r="K525" s="99"/>
    </row>
    <row r="526" spans="1:11" ht="23.1" customHeight="1">
      <c r="A526" s="36" t="s">
        <v>133</v>
      </c>
      <c r="B526" s="41">
        <v>8000000</v>
      </c>
      <c r="C526" s="41">
        <v>2479361400</v>
      </c>
      <c r="D526" s="41">
        <v>-2609321353</v>
      </c>
      <c r="E526" s="41">
        <f t="shared" si="16"/>
        <v>-129959953</v>
      </c>
      <c r="F526" s="41">
        <v>8051000</v>
      </c>
      <c r="G526" s="41">
        <v>2504954811</v>
      </c>
      <c r="H526" s="41">
        <v>-2625135385</v>
      </c>
      <c r="I526" s="41">
        <f t="shared" si="17"/>
        <v>-120180574</v>
      </c>
      <c r="J526" s="99"/>
      <c r="K526" s="99"/>
    </row>
    <row r="527" spans="1:11" ht="23.1" customHeight="1">
      <c r="A527" s="36" t="s">
        <v>127</v>
      </c>
      <c r="B527" s="41">
        <v>3000000</v>
      </c>
      <c r="C527" s="41">
        <v>149961381</v>
      </c>
      <c r="D527" s="41">
        <v>-1799180371</v>
      </c>
      <c r="E527" s="41">
        <f t="shared" si="16"/>
        <v>-1649218990</v>
      </c>
      <c r="F527" s="41">
        <v>3004000</v>
      </c>
      <c r="G527" s="41">
        <v>150501246</v>
      </c>
      <c r="H527" s="41">
        <v>-1801579278</v>
      </c>
      <c r="I527" s="41">
        <f t="shared" si="17"/>
        <v>-1651078032</v>
      </c>
      <c r="J527" s="99"/>
      <c r="K527" s="99"/>
    </row>
    <row r="528" spans="1:11" ht="23.1" customHeight="1">
      <c r="A528" s="36" t="s">
        <v>757</v>
      </c>
      <c r="B528" s="41">
        <v>0</v>
      </c>
      <c r="C528" s="41">
        <v>0</v>
      </c>
      <c r="D528" s="41">
        <v>0</v>
      </c>
      <c r="E528" s="41">
        <f t="shared" si="16"/>
        <v>0</v>
      </c>
      <c r="F528" s="41">
        <v>1472000</v>
      </c>
      <c r="G528" s="41">
        <v>1756684800</v>
      </c>
      <c r="H528" s="41">
        <v>-1805432819</v>
      </c>
      <c r="I528" s="41">
        <f t="shared" si="17"/>
        <v>-48748019</v>
      </c>
      <c r="J528" s="99"/>
      <c r="K528" s="99"/>
    </row>
    <row r="529" spans="1:11" ht="23.1" customHeight="1">
      <c r="A529" s="36" t="s">
        <v>758</v>
      </c>
      <c r="B529" s="41">
        <v>28583000</v>
      </c>
      <c r="C529" s="41">
        <v>633208956</v>
      </c>
      <c r="D529" s="41">
        <v>1141006000</v>
      </c>
      <c r="E529" s="41">
        <f t="shared" si="16"/>
        <v>1774214956</v>
      </c>
      <c r="F529" s="41">
        <v>54009000</v>
      </c>
      <c r="G529" s="41">
        <v>1773921224</v>
      </c>
      <c r="H529" s="41">
        <v>0</v>
      </c>
      <c r="I529" s="41">
        <f t="shared" si="17"/>
        <v>1773921224</v>
      </c>
      <c r="J529" s="99"/>
      <c r="K529" s="99"/>
    </row>
    <row r="530" spans="1:11" ht="23.1" customHeight="1">
      <c r="A530" s="36" t="s">
        <v>759</v>
      </c>
      <c r="B530" s="41">
        <v>0</v>
      </c>
      <c r="C530" s="41">
        <v>0</v>
      </c>
      <c r="D530" s="41">
        <v>0</v>
      </c>
      <c r="E530" s="41">
        <f t="shared" si="16"/>
        <v>0</v>
      </c>
      <c r="F530" s="41">
        <v>512000</v>
      </c>
      <c r="G530" s="41">
        <v>0</v>
      </c>
      <c r="H530" s="41">
        <v>-472921564</v>
      </c>
      <c r="I530" s="41">
        <f t="shared" si="17"/>
        <v>-472921564</v>
      </c>
      <c r="J530" s="99"/>
      <c r="K530" s="99"/>
    </row>
    <row r="531" spans="1:11" ht="23.1" customHeight="1">
      <c r="A531" s="36" t="s">
        <v>760</v>
      </c>
      <c r="B531" s="41">
        <v>58000</v>
      </c>
      <c r="C531" s="41">
        <v>0</v>
      </c>
      <c r="D531" s="41">
        <v>290000</v>
      </c>
      <c r="E531" s="41">
        <f t="shared" si="16"/>
        <v>290000</v>
      </c>
      <c r="F531" s="41">
        <v>58000</v>
      </c>
      <c r="G531" s="41">
        <v>289928</v>
      </c>
      <c r="H531" s="41">
        <v>0</v>
      </c>
      <c r="I531" s="41">
        <f t="shared" si="17"/>
        <v>289928</v>
      </c>
      <c r="J531" s="99"/>
      <c r="K531" s="99"/>
    </row>
    <row r="532" spans="1:11" ht="23.1" customHeight="1">
      <c r="A532" s="36" t="s">
        <v>761</v>
      </c>
      <c r="B532" s="41">
        <v>0</v>
      </c>
      <c r="C532" s="41">
        <v>0</v>
      </c>
      <c r="D532" s="41">
        <v>0</v>
      </c>
      <c r="E532" s="41">
        <f t="shared" si="16"/>
        <v>0</v>
      </c>
      <c r="F532" s="41">
        <v>50000</v>
      </c>
      <c r="G532" s="41">
        <v>11996910</v>
      </c>
      <c r="H532" s="41">
        <v>-12000000</v>
      </c>
      <c r="I532" s="41">
        <f t="shared" si="17"/>
        <v>-3090</v>
      </c>
      <c r="J532" s="99"/>
      <c r="K532" s="99"/>
    </row>
    <row r="533" spans="1:11" ht="23.1" customHeight="1">
      <c r="A533" s="36" t="s">
        <v>762</v>
      </c>
      <c r="B533" s="41">
        <v>-154595000</v>
      </c>
      <c r="C533" s="41">
        <v>8678875247</v>
      </c>
      <c r="D533" s="41">
        <v>-8681110000</v>
      </c>
      <c r="E533" s="41">
        <f t="shared" si="16"/>
        <v>-2234753</v>
      </c>
      <c r="F533" s="41">
        <v>157019000</v>
      </c>
      <c r="G533" s="41">
        <v>8869926050</v>
      </c>
      <c r="H533" s="41">
        <v>-8872210000</v>
      </c>
      <c r="I533" s="41">
        <f t="shared" si="17"/>
        <v>-2283950</v>
      </c>
      <c r="J533" s="99"/>
      <c r="K533" s="99"/>
    </row>
    <row r="534" spans="1:11" ht="23.1" customHeight="1">
      <c r="A534" s="36" t="s">
        <v>763</v>
      </c>
      <c r="B534" s="41">
        <v>45324000</v>
      </c>
      <c r="C534" s="41">
        <v>709761032</v>
      </c>
      <c r="D534" s="41">
        <v>4087417000</v>
      </c>
      <c r="E534" s="41">
        <f t="shared" si="16"/>
        <v>4797178032</v>
      </c>
      <c r="F534" s="41">
        <v>59847000</v>
      </c>
      <c r="G534" s="41">
        <v>4796125750</v>
      </c>
      <c r="H534" s="41">
        <v>0</v>
      </c>
      <c r="I534" s="41">
        <f t="shared" si="17"/>
        <v>4796125750</v>
      </c>
      <c r="J534" s="99"/>
      <c r="K534" s="99"/>
    </row>
    <row r="535" spans="1:11" ht="23.1" customHeight="1">
      <c r="A535" s="36" t="s">
        <v>764</v>
      </c>
      <c r="B535" s="41">
        <v>-16755000</v>
      </c>
      <c r="C535" s="41">
        <v>900313237</v>
      </c>
      <c r="D535" s="41">
        <v>-900545000</v>
      </c>
      <c r="E535" s="41">
        <f t="shared" si="16"/>
        <v>-231763</v>
      </c>
      <c r="F535" s="41">
        <v>18844000</v>
      </c>
      <c r="G535" s="41">
        <v>1102044294</v>
      </c>
      <c r="H535" s="41">
        <v>-1102328000</v>
      </c>
      <c r="I535" s="41">
        <f t="shared" si="17"/>
        <v>-283706</v>
      </c>
      <c r="J535" s="99"/>
      <c r="K535" s="99"/>
    </row>
    <row r="536" spans="1:11" ht="23.1" customHeight="1">
      <c r="A536" s="36" t="s">
        <v>765</v>
      </c>
      <c r="B536" s="41">
        <v>0</v>
      </c>
      <c r="C536" s="41">
        <v>0</v>
      </c>
      <c r="D536" s="41">
        <v>0</v>
      </c>
      <c r="E536" s="41">
        <f t="shared" si="16"/>
        <v>0</v>
      </c>
      <c r="F536" s="41">
        <v>1</v>
      </c>
      <c r="G536" s="41">
        <v>599280</v>
      </c>
      <c r="H536" s="41">
        <v>-600000</v>
      </c>
      <c r="I536" s="41">
        <f t="shared" si="17"/>
        <v>-720</v>
      </c>
      <c r="J536" s="99"/>
      <c r="K536" s="99"/>
    </row>
    <row r="537" spans="1:11" ht="23.1" customHeight="1">
      <c r="A537" s="36" t="s">
        <v>766</v>
      </c>
      <c r="B537" s="41">
        <v>1868000</v>
      </c>
      <c r="C537" s="41">
        <v>929285742</v>
      </c>
      <c r="D537" s="41">
        <v>65731000</v>
      </c>
      <c r="E537" s="41">
        <f t="shared" si="16"/>
        <v>995016742</v>
      </c>
      <c r="F537" s="41">
        <v>49816000</v>
      </c>
      <c r="G537" s="41">
        <v>994999865</v>
      </c>
      <c r="H537" s="41">
        <v>0</v>
      </c>
      <c r="I537" s="41">
        <f t="shared" si="17"/>
        <v>994999865</v>
      </c>
      <c r="J537" s="99"/>
      <c r="K537" s="99"/>
    </row>
    <row r="538" spans="1:11" ht="23.1" customHeight="1">
      <c r="A538" s="36" t="s">
        <v>767</v>
      </c>
      <c r="B538" s="41">
        <v>0</v>
      </c>
      <c r="C538" s="41">
        <v>0</v>
      </c>
      <c r="D538" s="41">
        <v>0</v>
      </c>
      <c r="E538" s="41">
        <f t="shared" si="16"/>
        <v>0</v>
      </c>
      <c r="F538" s="41">
        <v>15000</v>
      </c>
      <c r="G538" s="41">
        <v>8672769</v>
      </c>
      <c r="H538" s="41">
        <v>-8675000</v>
      </c>
      <c r="I538" s="41">
        <f t="shared" si="17"/>
        <v>-2231</v>
      </c>
      <c r="J538" s="99"/>
      <c r="K538" s="99"/>
    </row>
    <row r="539" spans="1:11" ht="23.1" customHeight="1">
      <c r="A539" s="36" t="s">
        <v>768</v>
      </c>
      <c r="B539" s="41">
        <v>-3524000</v>
      </c>
      <c r="C539" s="41">
        <v>709200359</v>
      </c>
      <c r="D539" s="41">
        <v>-709383000</v>
      </c>
      <c r="E539" s="41">
        <f t="shared" si="16"/>
        <v>-182641</v>
      </c>
      <c r="F539" s="41">
        <v>3938000</v>
      </c>
      <c r="G539" s="41">
        <v>799181202</v>
      </c>
      <c r="H539" s="41">
        <v>-799387000</v>
      </c>
      <c r="I539" s="41">
        <f t="shared" si="17"/>
        <v>-205798</v>
      </c>
      <c r="J539" s="99"/>
      <c r="K539" s="99"/>
    </row>
    <row r="540" spans="1:11" ht="23.1" customHeight="1">
      <c r="A540" s="36" t="s">
        <v>769</v>
      </c>
      <c r="B540" s="41">
        <v>-96833000</v>
      </c>
      <c r="C540" s="41">
        <v>15252829008</v>
      </c>
      <c r="D540" s="41">
        <v>-15251146546</v>
      </c>
      <c r="E540" s="41">
        <f t="shared" si="16"/>
        <v>1682462</v>
      </c>
      <c r="F540" s="41">
        <v>96834000</v>
      </c>
      <c r="G540" s="41">
        <v>15253083944</v>
      </c>
      <c r="H540" s="41">
        <v>-15251401546</v>
      </c>
      <c r="I540" s="41">
        <f t="shared" si="17"/>
        <v>1682398</v>
      </c>
      <c r="J540" s="99"/>
      <c r="K540" s="99"/>
    </row>
    <row r="541" spans="1:11" ht="23.1" customHeight="1">
      <c r="A541" s="36" t="s">
        <v>770</v>
      </c>
      <c r="B541" s="41">
        <v>-3106000</v>
      </c>
      <c r="C541" s="41">
        <v>449124340</v>
      </c>
      <c r="D541" s="41">
        <v>-449240000</v>
      </c>
      <c r="E541" s="41">
        <f t="shared" si="16"/>
        <v>-115660</v>
      </c>
      <c r="F541" s="41">
        <v>3126000</v>
      </c>
      <c r="G541" s="41">
        <v>457922074</v>
      </c>
      <c r="H541" s="41">
        <v>-458040000</v>
      </c>
      <c r="I541" s="41">
        <f t="shared" si="17"/>
        <v>-117926</v>
      </c>
      <c r="J541" s="99"/>
      <c r="K541" s="99"/>
    </row>
    <row r="542" spans="1:11" ht="23.1" customHeight="1">
      <c r="A542" s="36" t="s">
        <v>771</v>
      </c>
      <c r="B542" s="41">
        <v>0</v>
      </c>
      <c r="C542" s="41">
        <v>0</v>
      </c>
      <c r="D542" s="41">
        <v>0</v>
      </c>
      <c r="E542" s="41">
        <f t="shared" si="16"/>
        <v>0</v>
      </c>
      <c r="F542" s="41">
        <v>1000</v>
      </c>
      <c r="G542" s="41">
        <v>389903</v>
      </c>
      <c r="H542" s="41">
        <v>-5501416</v>
      </c>
      <c r="I542" s="41">
        <f t="shared" si="17"/>
        <v>-5111513</v>
      </c>
      <c r="J542" s="99"/>
      <c r="K542" s="99"/>
    </row>
    <row r="543" spans="1:11" ht="23.1" customHeight="1">
      <c r="A543" s="36" t="s">
        <v>772</v>
      </c>
      <c r="B543" s="41">
        <v>-120000</v>
      </c>
      <c r="C543" s="41">
        <v>107972190</v>
      </c>
      <c r="D543" s="41">
        <v>-108000000</v>
      </c>
      <c r="E543" s="41">
        <f t="shared" si="16"/>
        <v>-27810</v>
      </c>
      <c r="F543" s="41">
        <v>120000</v>
      </c>
      <c r="G543" s="41">
        <v>107972190</v>
      </c>
      <c r="H543" s="41">
        <v>-108000000</v>
      </c>
      <c r="I543" s="41">
        <f t="shared" si="17"/>
        <v>-27810</v>
      </c>
      <c r="J543" s="99"/>
      <c r="K543" s="99"/>
    </row>
    <row r="544" spans="1:11" ht="23.1" customHeight="1">
      <c r="A544" s="36" t="s">
        <v>773</v>
      </c>
      <c r="B544" s="41">
        <v>-6390000</v>
      </c>
      <c r="C544" s="41">
        <v>1096320673</v>
      </c>
      <c r="D544" s="41">
        <v>-1096603000</v>
      </c>
      <c r="E544" s="41">
        <f t="shared" si="16"/>
        <v>-282327</v>
      </c>
      <c r="F544" s="41">
        <v>6390000</v>
      </c>
      <c r="G544" s="41">
        <v>1096320673</v>
      </c>
      <c r="H544" s="41">
        <v>-1096603000</v>
      </c>
      <c r="I544" s="41">
        <f t="shared" si="17"/>
        <v>-282327</v>
      </c>
      <c r="J544" s="99"/>
      <c r="K544" s="99"/>
    </row>
    <row r="545" spans="1:11" ht="23.1" customHeight="1">
      <c r="A545" s="36" t="s">
        <v>774</v>
      </c>
      <c r="B545" s="41">
        <v>-40112000</v>
      </c>
      <c r="C545" s="41">
        <v>8964503107</v>
      </c>
      <c r="D545" s="41">
        <v>-8966812000</v>
      </c>
      <c r="E545" s="41">
        <f t="shared" si="16"/>
        <v>-2308893</v>
      </c>
      <c r="F545" s="41">
        <v>40112000</v>
      </c>
      <c r="G545" s="41">
        <v>8964503107</v>
      </c>
      <c r="H545" s="41">
        <v>-8966812000</v>
      </c>
      <c r="I545" s="41">
        <f t="shared" si="17"/>
        <v>-2308893</v>
      </c>
      <c r="J545" s="99"/>
      <c r="K545" s="99"/>
    </row>
    <row r="546" spans="1:11" ht="23.1" customHeight="1">
      <c r="A546" s="36" t="s">
        <v>775</v>
      </c>
      <c r="B546" s="41">
        <v>-77600000</v>
      </c>
      <c r="C546" s="41">
        <v>3272078402</v>
      </c>
      <c r="D546" s="41">
        <v>-3265081733</v>
      </c>
      <c r="E546" s="41">
        <f t="shared" si="16"/>
        <v>6996669</v>
      </c>
      <c r="F546" s="41">
        <v>77600000</v>
      </c>
      <c r="G546" s="41">
        <v>3272078402</v>
      </c>
      <c r="H546" s="41">
        <v>-3265081733</v>
      </c>
      <c r="I546" s="41">
        <f t="shared" si="17"/>
        <v>6996669</v>
      </c>
      <c r="J546" s="99"/>
      <c r="K546" s="99"/>
    </row>
    <row r="547" spans="1:11" ht="23.1" customHeight="1">
      <c r="A547" s="36" t="s">
        <v>776</v>
      </c>
      <c r="B547" s="41">
        <v>-6390000</v>
      </c>
      <c r="C547" s="41">
        <v>181653222</v>
      </c>
      <c r="D547" s="41">
        <v>-181700000</v>
      </c>
      <c r="E547" s="41">
        <f t="shared" si="16"/>
        <v>-46778</v>
      </c>
      <c r="F547" s="41">
        <v>6390000</v>
      </c>
      <c r="G547" s="41">
        <v>181653222</v>
      </c>
      <c r="H547" s="41">
        <v>-181700000</v>
      </c>
      <c r="I547" s="41">
        <f t="shared" si="17"/>
        <v>-46778</v>
      </c>
      <c r="J547" s="99"/>
      <c r="K547" s="99"/>
    </row>
    <row r="548" spans="1:11" ht="23.1" customHeight="1">
      <c r="A548" s="36" t="s">
        <v>777</v>
      </c>
      <c r="B548" s="41">
        <v>-3582000</v>
      </c>
      <c r="C548" s="41">
        <v>63295699</v>
      </c>
      <c r="D548" s="41">
        <v>-63312000</v>
      </c>
      <c r="E548" s="41">
        <f t="shared" si="16"/>
        <v>-16301</v>
      </c>
      <c r="F548" s="41">
        <v>3582000</v>
      </c>
      <c r="G548" s="41">
        <v>63295699</v>
      </c>
      <c r="H548" s="41">
        <v>-63312000</v>
      </c>
      <c r="I548" s="41">
        <f t="shared" si="17"/>
        <v>-16301</v>
      </c>
      <c r="J548" s="99"/>
      <c r="K548" s="99"/>
    </row>
    <row r="549" spans="1:11" ht="23.1" customHeight="1">
      <c r="A549" s="36" t="s">
        <v>778</v>
      </c>
      <c r="B549" s="41">
        <v>-15458000</v>
      </c>
      <c r="C549" s="41">
        <v>1067339037</v>
      </c>
      <c r="D549" s="41">
        <v>-578409045</v>
      </c>
      <c r="E549" s="41">
        <f t="shared" si="16"/>
        <v>488929992</v>
      </c>
      <c r="F549" s="41">
        <v>15458000</v>
      </c>
      <c r="G549" s="41">
        <v>1067339037</v>
      </c>
      <c r="H549" s="41">
        <v>-578409045</v>
      </c>
      <c r="I549" s="41">
        <f t="shared" si="17"/>
        <v>488929992</v>
      </c>
      <c r="J549" s="99"/>
      <c r="K549" s="99"/>
    </row>
    <row r="550" spans="1:11" ht="23.1" customHeight="1">
      <c r="A550" s="36" t="s">
        <v>779</v>
      </c>
      <c r="B550" s="41">
        <v>-148256000</v>
      </c>
      <c r="C550" s="41">
        <v>16680628956</v>
      </c>
      <c r="D550" s="41">
        <v>-13108155471</v>
      </c>
      <c r="E550" s="41">
        <f t="shared" si="16"/>
        <v>3572473485</v>
      </c>
      <c r="F550" s="41">
        <v>148256000</v>
      </c>
      <c r="G550" s="41">
        <v>16680628956</v>
      </c>
      <c r="H550" s="41">
        <v>-13108155471</v>
      </c>
      <c r="I550" s="41">
        <f t="shared" si="17"/>
        <v>3572473485</v>
      </c>
      <c r="J550" s="99"/>
      <c r="K550" s="99"/>
    </row>
    <row r="551" spans="1:11" ht="23.1" customHeight="1">
      <c r="A551" s="36" t="s">
        <v>780</v>
      </c>
      <c r="B551" s="41">
        <v>-2292000</v>
      </c>
      <c r="C551" s="41">
        <v>97035012</v>
      </c>
      <c r="D551" s="41">
        <v>-97060000</v>
      </c>
      <c r="E551" s="41">
        <f t="shared" si="16"/>
        <v>-24988</v>
      </c>
      <c r="F551" s="41">
        <v>2292000</v>
      </c>
      <c r="G551" s="41">
        <v>97035012</v>
      </c>
      <c r="H551" s="41">
        <v>-97060000</v>
      </c>
      <c r="I551" s="41">
        <f t="shared" si="17"/>
        <v>-24988</v>
      </c>
      <c r="J551" s="99"/>
      <c r="K551" s="99"/>
    </row>
    <row r="552" spans="1:11" ht="23.1" customHeight="1">
      <c r="A552" s="36" t="s">
        <v>126</v>
      </c>
      <c r="B552" s="41">
        <v>1000</v>
      </c>
      <c r="C552" s="41">
        <v>199949</v>
      </c>
      <c r="D552" s="41">
        <v>-500127</v>
      </c>
      <c r="E552" s="41">
        <f t="shared" si="16"/>
        <v>-300178</v>
      </c>
      <c r="F552" s="41">
        <v>1000</v>
      </c>
      <c r="G552" s="41">
        <v>199949</v>
      </c>
      <c r="H552" s="41">
        <v>-500127</v>
      </c>
      <c r="I552" s="41">
        <f t="shared" si="17"/>
        <v>-300178</v>
      </c>
      <c r="J552" s="99"/>
      <c r="K552" s="99"/>
    </row>
    <row r="553" spans="1:11" ht="23.1" customHeight="1">
      <c r="A553" s="36" t="s">
        <v>781</v>
      </c>
      <c r="B553" s="41">
        <v>-22508000</v>
      </c>
      <c r="C553" s="41">
        <v>1655153653</v>
      </c>
      <c r="D553" s="41">
        <v>-1655532894</v>
      </c>
      <c r="E553" s="41">
        <f t="shared" si="16"/>
        <v>-379241</v>
      </c>
      <c r="F553" s="41">
        <v>22508000</v>
      </c>
      <c r="G553" s="41">
        <v>1655153653</v>
      </c>
      <c r="H553" s="41">
        <v>-1655532894</v>
      </c>
      <c r="I553" s="41">
        <f t="shared" si="17"/>
        <v>-379241</v>
      </c>
      <c r="J553" s="99"/>
      <c r="K553" s="99"/>
    </row>
    <row r="554" spans="1:11" ht="23.1" customHeight="1">
      <c r="A554" s="36" t="s">
        <v>782</v>
      </c>
      <c r="B554" s="41">
        <v>-96755000</v>
      </c>
      <c r="C554" s="41">
        <v>3832489104</v>
      </c>
      <c r="D554" s="41">
        <v>-3833476000</v>
      </c>
      <c r="E554" s="41">
        <f t="shared" si="16"/>
        <v>-986896</v>
      </c>
      <c r="F554" s="41">
        <v>96755000</v>
      </c>
      <c r="G554" s="41">
        <v>3832489104</v>
      </c>
      <c r="H554" s="41">
        <v>-3833476000</v>
      </c>
      <c r="I554" s="41">
        <f t="shared" si="17"/>
        <v>-986896</v>
      </c>
      <c r="J554" s="99"/>
      <c r="K554" s="99"/>
    </row>
    <row r="555" spans="1:11" ht="23.1" customHeight="1">
      <c r="A555" s="36" t="s">
        <v>783</v>
      </c>
      <c r="B555" s="41">
        <v>-30000</v>
      </c>
      <c r="C555" s="41">
        <v>10047413</v>
      </c>
      <c r="D555" s="41">
        <v>-10050000</v>
      </c>
      <c r="E555" s="41">
        <f t="shared" si="16"/>
        <v>-2587</v>
      </c>
      <c r="F555" s="41">
        <v>30000</v>
      </c>
      <c r="G555" s="41">
        <v>10047413</v>
      </c>
      <c r="H555" s="41">
        <v>-10050000</v>
      </c>
      <c r="I555" s="41">
        <f t="shared" si="17"/>
        <v>-2587</v>
      </c>
      <c r="J555" s="99"/>
      <c r="K555" s="99"/>
    </row>
    <row r="556" spans="1:11" ht="23.1" customHeight="1">
      <c r="A556" s="36" t="s">
        <v>784</v>
      </c>
      <c r="B556" s="41">
        <v>-877000</v>
      </c>
      <c r="C556" s="41">
        <v>73651046</v>
      </c>
      <c r="D556" s="41">
        <v>-73670000</v>
      </c>
      <c r="E556" s="41">
        <f t="shared" si="16"/>
        <v>-18954</v>
      </c>
      <c r="F556" s="41">
        <v>877000</v>
      </c>
      <c r="G556" s="41">
        <v>73651046</v>
      </c>
      <c r="H556" s="41">
        <v>-73670000</v>
      </c>
      <c r="I556" s="41">
        <f t="shared" si="17"/>
        <v>-18954</v>
      </c>
      <c r="J556" s="99"/>
      <c r="K556" s="99"/>
    </row>
    <row r="557" spans="1:11" ht="23.1" customHeight="1">
      <c r="A557" s="36" t="s">
        <v>785</v>
      </c>
      <c r="B557" s="41">
        <v>-1000</v>
      </c>
      <c r="C557" s="41">
        <v>269932</v>
      </c>
      <c r="D557" s="41">
        <v>-270000</v>
      </c>
      <c r="E557" s="41">
        <f t="shared" si="16"/>
        <v>-68</v>
      </c>
      <c r="F557" s="41">
        <v>1000</v>
      </c>
      <c r="G557" s="41">
        <v>269932</v>
      </c>
      <c r="H557" s="41">
        <v>-270000</v>
      </c>
      <c r="I557" s="41">
        <f t="shared" si="17"/>
        <v>-68</v>
      </c>
      <c r="J557" s="99"/>
      <c r="K557" s="99"/>
    </row>
    <row r="558" spans="1:11" ht="23.1" customHeight="1">
      <c r="A558" s="36" t="s">
        <v>786</v>
      </c>
      <c r="B558" s="41">
        <v>-3000000</v>
      </c>
      <c r="C558" s="41">
        <v>599845500</v>
      </c>
      <c r="D558" s="41">
        <v>-600000000</v>
      </c>
      <c r="E558" s="41">
        <f t="shared" si="16"/>
        <v>-154500</v>
      </c>
      <c r="F558" s="41">
        <v>3000000</v>
      </c>
      <c r="G558" s="41">
        <v>599845500</v>
      </c>
      <c r="H558" s="41">
        <v>-600000000</v>
      </c>
      <c r="I558" s="41">
        <f t="shared" si="17"/>
        <v>-154500</v>
      </c>
      <c r="J558" s="99"/>
      <c r="K558" s="99"/>
    </row>
    <row r="559" spans="1:11" ht="23.1" customHeight="1">
      <c r="A559" s="36" t="s">
        <v>787</v>
      </c>
      <c r="B559" s="41">
        <v>-16654000</v>
      </c>
      <c r="C559" s="41">
        <v>1047963718</v>
      </c>
      <c r="D559" s="41">
        <v>-1028537233</v>
      </c>
      <c r="E559" s="41">
        <f t="shared" si="16"/>
        <v>19426485</v>
      </c>
      <c r="F559" s="41">
        <v>16654000</v>
      </c>
      <c r="G559" s="41">
        <v>1047963718</v>
      </c>
      <c r="H559" s="41">
        <v>-1028537233</v>
      </c>
      <c r="I559" s="41">
        <f t="shared" si="17"/>
        <v>19426485</v>
      </c>
      <c r="J559" s="99"/>
      <c r="K559" s="99"/>
    </row>
    <row r="560" spans="1:11" ht="23.1" customHeight="1">
      <c r="A560" s="36" t="s">
        <v>788</v>
      </c>
      <c r="B560" s="41">
        <v>-371000</v>
      </c>
      <c r="C560" s="41">
        <v>296723574</v>
      </c>
      <c r="D560" s="41">
        <v>-296800000</v>
      </c>
      <c r="E560" s="41">
        <f t="shared" si="16"/>
        <v>-76426</v>
      </c>
      <c r="F560" s="41">
        <v>371000</v>
      </c>
      <c r="G560" s="41">
        <v>296723574</v>
      </c>
      <c r="H560" s="41">
        <v>-296800000</v>
      </c>
      <c r="I560" s="41">
        <f t="shared" si="17"/>
        <v>-76426</v>
      </c>
      <c r="J560" s="99"/>
      <c r="K560" s="99"/>
    </row>
    <row r="561" spans="1:11" ht="23.1" customHeight="1">
      <c r="A561" s="36" t="s">
        <v>789</v>
      </c>
      <c r="B561" s="41">
        <v>-11696000</v>
      </c>
      <c r="C561" s="41">
        <v>660442865</v>
      </c>
      <c r="D561" s="41">
        <v>-657995588</v>
      </c>
      <c r="E561" s="41">
        <f t="shared" si="16"/>
        <v>2447277</v>
      </c>
      <c r="F561" s="41">
        <v>11696000</v>
      </c>
      <c r="G561" s="41">
        <v>660442865</v>
      </c>
      <c r="H561" s="41">
        <v>-657995588</v>
      </c>
      <c r="I561" s="41">
        <f t="shared" si="17"/>
        <v>2447277</v>
      </c>
      <c r="J561" s="99"/>
      <c r="K561" s="99"/>
    </row>
    <row r="562" spans="1:11" ht="23.1" customHeight="1">
      <c r="A562" s="36" t="s">
        <v>790</v>
      </c>
      <c r="B562" s="41">
        <v>-2566000</v>
      </c>
      <c r="C562" s="41">
        <v>78920990</v>
      </c>
      <c r="D562" s="41">
        <v>-60813353</v>
      </c>
      <c r="E562" s="41">
        <f t="shared" si="16"/>
        <v>18107637</v>
      </c>
      <c r="F562" s="41">
        <v>2566000</v>
      </c>
      <c r="G562" s="41">
        <v>78920990</v>
      </c>
      <c r="H562" s="41">
        <v>-60813353</v>
      </c>
      <c r="I562" s="41">
        <f t="shared" si="17"/>
        <v>18107637</v>
      </c>
      <c r="J562" s="99"/>
      <c r="K562" s="99"/>
    </row>
    <row r="563" spans="1:11" ht="23.1" customHeight="1">
      <c r="A563" s="36" t="s">
        <v>791</v>
      </c>
      <c r="B563" s="41">
        <v>-32939000</v>
      </c>
      <c r="C563" s="41">
        <v>5496202495</v>
      </c>
      <c r="D563" s="41">
        <v>-5497618000</v>
      </c>
      <c r="E563" s="41">
        <f t="shared" si="16"/>
        <v>-1415505</v>
      </c>
      <c r="F563" s="41">
        <v>32939000</v>
      </c>
      <c r="G563" s="41">
        <v>5496202495</v>
      </c>
      <c r="H563" s="41">
        <v>-5497618000</v>
      </c>
      <c r="I563" s="41">
        <f t="shared" si="17"/>
        <v>-1415505</v>
      </c>
      <c r="J563" s="99"/>
      <c r="K563" s="99"/>
    </row>
    <row r="564" spans="1:11" ht="23.1" customHeight="1">
      <c r="A564" s="36" t="s">
        <v>792</v>
      </c>
      <c r="B564" s="41">
        <v>-10000</v>
      </c>
      <c r="C564" s="41">
        <v>7997940</v>
      </c>
      <c r="D564" s="41">
        <v>-8000000</v>
      </c>
      <c r="E564" s="41">
        <f t="shared" si="16"/>
        <v>-2060</v>
      </c>
      <c r="F564" s="41">
        <v>10000</v>
      </c>
      <c r="G564" s="41">
        <v>7997940</v>
      </c>
      <c r="H564" s="41">
        <v>-8000000</v>
      </c>
      <c r="I564" s="41">
        <f t="shared" si="17"/>
        <v>-2060</v>
      </c>
      <c r="J564" s="99"/>
      <c r="K564" s="99"/>
    </row>
    <row r="565" spans="1:11" ht="23.1" customHeight="1">
      <c r="A565" s="36" t="s">
        <v>793</v>
      </c>
      <c r="B565" s="41">
        <v>-25000</v>
      </c>
      <c r="C565" s="41">
        <v>16874659</v>
      </c>
      <c r="D565" s="41">
        <v>-16879000</v>
      </c>
      <c r="E565" s="41">
        <f t="shared" si="16"/>
        <v>-4341</v>
      </c>
      <c r="F565" s="41">
        <v>25000</v>
      </c>
      <c r="G565" s="41">
        <v>16874659</v>
      </c>
      <c r="H565" s="41">
        <v>-16879000</v>
      </c>
      <c r="I565" s="41">
        <f t="shared" si="17"/>
        <v>-4341</v>
      </c>
      <c r="J565" s="99"/>
      <c r="K565" s="99"/>
    </row>
    <row r="566" spans="1:11" ht="23.1" customHeight="1">
      <c r="A566" s="36" t="s">
        <v>794</v>
      </c>
      <c r="B566" s="41">
        <v>-10000</v>
      </c>
      <c r="C566" s="41">
        <v>5998455</v>
      </c>
      <c r="D566" s="41">
        <v>-6000000</v>
      </c>
      <c r="E566" s="41">
        <f t="shared" si="16"/>
        <v>-1545</v>
      </c>
      <c r="F566" s="41">
        <v>10000</v>
      </c>
      <c r="G566" s="41">
        <v>5998455</v>
      </c>
      <c r="H566" s="41">
        <v>-6000000</v>
      </c>
      <c r="I566" s="41">
        <f t="shared" si="17"/>
        <v>-1545</v>
      </c>
      <c r="J566" s="99"/>
      <c r="K566" s="99"/>
    </row>
    <row r="567" spans="1:11" ht="23.1" customHeight="1">
      <c r="A567" s="36" t="s">
        <v>795</v>
      </c>
      <c r="B567" s="41">
        <v>-146000</v>
      </c>
      <c r="C567" s="41">
        <v>122614424</v>
      </c>
      <c r="D567" s="41">
        <v>-122646000</v>
      </c>
      <c r="E567" s="41">
        <f t="shared" si="16"/>
        <v>-31576</v>
      </c>
      <c r="F567" s="41">
        <v>146000</v>
      </c>
      <c r="G567" s="41">
        <v>122614424</v>
      </c>
      <c r="H567" s="41">
        <v>-122646000</v>
      </c>
      <c r="I567" s="41">
        <f t="shared" si="17"/>
        <v>-31576</v>
      </c>
      <c r="J567" s="99"/>
      <c r="K567" s="99"/>
    </row>
    <row r="568" spans="1:11" ht="23.1" customHeight="1">
      <c r="A568" s="36" t="s">
        <v>796</v>
      </c>
      <c r="B568" s="41">
        <v>-20000</v>
      </c>
      <c r="C568" s="41">
        <v>5998456</v>
      </c>
      <c r="D568" s="41">
        <v>-6000000</v>
      </c>
      <c r="E568" s="41">
        <f t="shared" si="16"/>
        <v>-1544</v>
      </c>
      <c r="F568" s="41">
        <v>20000</v>
      </c>
      <c r="G568" s="41">
        <v>5998456</v>
      </c>
      <c r="H568" s="41">
        <v>-6000000</v>
      </c>
      <c r="I568" s="41">
        <f t="shared" si="17"/>
        <v>-1544</v>
      </c>
      <c r="J568" s="99"/>
      <c r="K568" s="99"/>
    </row>
    <row r="569" spans="1:11" ht="23.1" customHeight="1">
      <c r="A569" s="36" t="s">
        <v>797</v>
      </c>
      <c r="B569" s="41">
        <v>-1203000</v>
      </c>
      <c r="C569" s="41">
        <v>457022296</v>
      </c>
      <c r="D569" s="41">
        <v>-457140000</v>
      </c>
      <c r="E569" s="41">
        <f t="shared" si="16"/>
        <v>-117704</v>
      </c>
      <c r="F569" s="41">
        <v>1203000</v>
      </c>
      <c r="G569" s="41">
        <v>457022296</v>
      </c>
      <c r="H569" s="41">
        <v>-457140000</v>
      </c>
      <c r="I569" s="41">
        <f t="shared" si="17"/>
        <v>-117704</v>
      </c>
      <c r="J569" s="99"/>
      <c r="K569" s="99"/>
    </row>
    <row r="570" spans="1:11" ht="23.1" customHeight="1">
      <c r="A570" s="36" t="s">
        <v>798</v>
      </c>
      <c r="B570" s="41">
        <v>-21000</v>
      </c>
      <c r="C570" s="41">
        <v>9496559</v>
      </c>
      <c r="D570" s="41">
        <v>-9499000</v>
      </c>
      <c r="E570" s="41">
        <f t="shared" si="16"/>
        <v>-2441</v>
      </c>
      <c r="F570" s="41">
        <v>21000</v>
      </c>
      <c r="G570" s="41">
        <v>9496559</v>
      </c>
      <c r="H570" s="41">
        <v>-9499000</v>
      </c>
      <c r="I570" s="41">
        <f t="shared" si="17"/>
        <v>-2441</v>
      </c>
      <c r="J570" s="99"/>
      <c r="K570" s="99"/>
    </row>
    <row r="571" spans="1:11" ht="23.1" customHeight="1">
      <c r="A571" s="36" t="s">
        <v>799</v>
      </c>
      <c r="B571" s="41">
        <v>-1006000</v>
      </c>
      <c r="C571" s="41">
        <v>301422364</v>
      </c>
      <c r="D571" s="41">
        <v>-301500000</v>
      </c>
      <c r="E571" s="41">
        <f t="shared" si="16"/>
        <v>-77636</v>
      </c>
      <c r="F571" s="41">
        <v>1006000</v>
      </c>
      <c r="G571" s="41">
        <v>301422364</v>
      </c>
      <c r="H571" s="41">
        <v>-301500000</v>
      </c>
      <c r="I571" s="41">
        <f t="shared" si="17"/>
        <v>-77636</v>
      </c>
      <c r="J571" s="99"/>
      <c r="K571" s="99"/>
    </row>
    <row r="572" spans="1:11" ht="23.1" customHeight="1">
      <c r="A572" s="36" t="s">
        <v>800</v>
      </c>
      <c r="B572" s="41">
        <v>-100000</v>
      </c>
      <c r="C572" s="41">
        <v>9997425</v>
      </c>
      <c r="D572" s="41">
        <v>-10000000</v>
      </c>
      <c r="E572" s="41">
        <f t="shared" si="16"/>
        <v>-2575</v>
      </c>
      <c r="F572" s="41">
        <v>100000</v>
      </c>
      <c r="G572" s="41">
        <v>9997425</v>
      </c>
      <c r="H572" s="41">
        <v>-10000000</v>
      </c>
      <c r="I572" s="41">
        <f t="shared" si="17"/>
        <v>-2575</v>
      </c>
      <c r="J572" s="99"/>
      <c r="K572" s="99"/>
    </row>
    <row r="573" spans="1:11" ht="23.1" customHeight="1">
      <c r="A573" s="36" t="s">
        <v>801</v>
      </c>
      <c r="B573" s="41">
        <v>-6010000</v>
      </c>
      <c r="C573" s="41">
        <v>1443628178</v>
      </c>
      <c r="D573" s="41">
        <v>-1444000000</v>
      </c>
      <c r="E573" s="41">
        <f t="shared" si="16"/>
        <v>-371822</v>
      </c>
      <c r="F573" s="41">
        <v>6010000</v>
      </c>
      <c r="G573" s="41">
        <v>1443628178</v>
      </c>
      <c r="H573" s="41">
        <v>-1444000000</v>
      </c>
      <c r="I573" s="41">
        <f t="shared" si="17"/>
        <v>-371822</v>
      </c>
      <c r="J573" s="99"/>
      <c r="K573" s="99"/>
    </row>
    <row r="574" spans="1:11" ht="23.1" customHeight="1">
      <c r="A574" s="36" t="s">
        <v>802</v>
      </c>
      <c r="B574" s="41">
        <v>-3000</v>
      </c>
      <c r="C574" s="41">
        <v>269932</v>
      </c>
      <c r="D574" s="41">
        <v>-270000</v>
      </c>
      <c r="E574" s="41">
        <f t="shared" si="16"/>
        <v>-68</v>
      </c>
      <c r="F574" s="41">
        <v>3000</v>
      </c>
      <c r="G574" s="41">
        <v>269932</v>
      </c>
      <c r="H574" s="41">
        <v>-270000</v>
      </c>
      <c r="I574" s="41">
        <f t="shared" si="17"/>
        <v>-68</v>
      </c>
      <c r="J574" s="99"/>
      <c r="K574" s="99"/>
    </row>
    <row r="575" spans="1:11" ht="23.1" customHeight="1">
      <c r="A575" s="36" t="s">
        <v>803</v>
      </c>
      <c r="B575" s="41">
        <v>-711000</v>
      </c>
      <c r="C575" s="41">
        <v>136711793</v>
      </c>
      <c r="D575" s="41">
        <v>-136747000</v>
      </c>
      <c r="E575" s="41">
        <f t="shared" si="16"/>
        <v>-35207</v>
      </c>
      <c r="F575" s="41">
        <v>711000</v>
      </c>
      <c r="G575" s="41">
        <v>136711793</v>
      </c>
      <c r="H575" s="41">
        <v>-136747000</v>
      </c>
      <c r="I575" s="41">
        <f t="shared" si="17"/>
        <v>-35207</v>
      </c>
      <c r="J575" s="99"/>
      <c r="K575" s="99"/>
    </row>
    <row r="576" spans="1:11" ht="23.1" customHeight="1">
      <c r="A576" s="36" t="s">
        <v>804</v>
      </c>
      <c r="B576" s="41">
        <v>-1801000</v>
      </c>
      <c r="C576" s="41">
        <v>1476449718</v>
      </c>
      <c r="D576" s="41">
        <v>-1476830000</v>
      </c>
      <c r="E576" s="41">
        <f t="shared" si="16"/>
        <v>-380282</v>
      </c>
      <c r="F576" s="41">
        <v>1801000</v>
      </c>
      <c r="G576" s="41">
        <v>1476449718</v>
      </c>
      <c r="H576" s="41">
        <v>-1476830000</v>
      </c>
      <c r="I576" s="41">
        <f t="shared" si="17"/>
        <v>-380282</v>
      </c>
      <c r="J576" s="99"/>
      <c r="K576" s="99"/>
    </row>
    <row r="577" spans="1:11" ht="23.1" customHeight="1">
      <c r="A577" s="36" t="s">
        <v>805</v>
      </c>
      <c r="B577" s="41">
        <v>-419000</v>
      </c>
      <c r="C577" s="41">
        <v>164235674</v>
      </c>
      <c r="D577" s="41">
        <v>-160896000</v>
      </c>
      <c r="E577" s="41">
        <f t="shared" si="16"/>
        <v>3339674</v>
      </c>
      <c r="F577" s="41">
        <v>419000</v>
      </c>
      <c r="G577" s="41">
        <v>164235674</v>
      </c>
      <c r="H577" s="41">
        <v>-160896000</v>
      </c>
      <c r="I577" s="41">
        <f t="shared" si="17"/>
        <v>3339674</v>
      </c>
      <c r="J577" s="99"/>
      <c r="K577" s="99"/>
    </row>
    <row r="578" spans="1:11" ht="23.1" customHeight="1">
      <c r="A578" s="36" t="s">
        <v>806</v>
      </c>
      <c r="B578" s="41">
        <v>-1000</v>
      </c>
      <c r="C578" s="41">
        <v>276931</v>
      </c>
      <c r="D578" s="41">
        <v>-277000</v>
      </c>
      <c r="E578" s="41">
        <f t="shared" si="16"/>
        <v>-69</v>
      </c>
      <c r="F578" s="41">
        <v>1000</v>
      </c>
      <c r="G578" s="41">
        <v>276931</v>
      </c>
      <c r="H578" s="41">
        <v>-277000</v>
      </c>
      <c r="I578" s="41">
        <f t="shared" si="17"/>
        <v>-69</v>
      </c>
      <c r="J578" s="99"/>
      <c r="K578" s="99"/>
    </row>
    <row r="579" spans="1:11" ht="23.1" customHeight="1">
      <c r="A579" s="36" t="s">
        <v>807</v>
      </c>
      <c r="B579" s="41">
        <v>0</v>
      </c>
      <c r="C579" s="41">
        <v>-515578</v>
      </c>
      <c r="D579" s="41">
        <v>0</v>
      </c>
      <c r="E579" s="41">
        <f t="shared" si="16"/>
        <v>-515578</v>
      </c>
      <c r="F579" s="41">
        <v>500000</v>
      </c>
      <c r="G579" s="41">
        <v>-515578</v>
      </c>
      <c r="H579" s="41">
        <v>0</v>
      </c>
      <c r="I579" s="41">
        <f t="shared" si="17"/>
        <v>-515578</v>
      </c>
      <c r="J579" s="99"/>
      <c r="K579" s="99"/>
    </row>
    <row r="580" spans="1:11" ht="23.1" customHeight="1">
      <c r="A580" s="36" t="s">
        <v>808</v>
      </c>
      <c r="B580" s="41">
        <v>-5000</v>
      </c>
      <c r="C580" s="41">
        <v>499872</v>
      </c>
      <c r="D580" s="41">
        <v>-500000</v>
      </c>
      <c r="E580" s="41">
        <f t="shared" si="16"/>
        <v>-128</v>
      </c>
      <c r="F580" s="41">
        <v>5000</v>
      </c>
      <c r="G580" s="41">
        <v>499872</v>
      </c>
      <c r="H580" s="41">
        <v>-500000</v>
      </c>
      <c r="I580" s="41">
        <f t="shared" si="17"/>
        <v>-128</v>
      </c>
      <c r="J580" s="99"/>
      <c r="K580" s="99"/>
    </row>
    <row r="581" spans="1:11" ht="23.1" customHeight="1">
      <c r="A581" s="36" t="s">
        <v>809</v>
      </c>
      <c r="B581" s="41">
        <v>-1000</v>
      </c>
      <c r="C581" s="41">
        <v>49988</v>
      </c>
      <c r="D581" s="41">
        <v>-50000</v>
      </c>
      <c r="E581" s="41">
        <f t="shared" si="16"/>
        <v>-12</v>
      </c>
      <c r="F581" s="41">
        <v>1000</v>
      </c>
      <c r="G581" s="41">
        <v>49988</v>
      </c>
      <c r="H581" s="41">
        <v>-50000</v>
      </c>
      <c r="I581" s="41">
        <f t="shared" si="17"/>
        <v>-12</v>
      </c>
      <c r="J581" s="99"/>
      <c r="K581" s="99"/>
    </row>
    <row r="582" spans="1:11" ht="23.1" customHeight="1">
      <c r="A582" s="36" t="s">
        <v>810</v>
      </c>
      <c r="B582" s="41">
        <v>-1060000</v>
      </c>
      <c r="C582" s="41">
        <v>216504239</v>
      </c>
      <c r="D582" s="41">
        <v>-216560000</v>
      </c>
      <c r="E582" s="41">
        <f t="shared" si="16"/>
        <v>-55761</v>
      </c>
      <c r="F582" s="41">
        <v>1060000</v>
      </c>
      <c r="G582" s="41">
        <v>216504239</v>
      </c>
      <c r="H582" s="41">
        <v>-216560000</v>
      </c>
      <c r="I582" s="41">
        <f t="shared" si="17"/>
        <v>-55761</v>
      </c>
      <c r="J582" s="99"/>
      <c r="K582" s="99"/>
    </row>
    <row r="583" spans="1:11" ht="23.1" customHeight="1">
      <c r="A583" s="36" t="s">
        <v>811</v>
      </c>
      <c r="B583" s="41">
        <v>-10000000</v>
      </c>
      <c r="C583" s="41">
        <v>194949795</v>
      </c>
      <c r="D583" s="41">
        <v>-195000000</v>
      </c>
      <c r="E583" s="41">
        <f t="shared" si="16"/>
        <v>-50205</v>
      </c>
      <c r="F583" s="41">
        <v>10000000</v>
      </c>
      <c r="G583" s="41">
        <v>194949795</v>
      </c>
      <c r="H583" s="41">
        <v>-195000000</v>
      </c>
      <c r="I583" s="41">
        <f t="shared" si="17"/>
        <v>-50205</v>
      </c>
      <c r="J583" s="99"/>
      <c r="K583" s="99"/>
    </row>
    <row r="584" spans="1:11" ht="23.1" customHeight="1">
      <c r="A584" s="36" t="s">
        <v>812</v>
      </c>
      <c r="B584" s="41">
        <v>-5340000</v>
      </c>
      <c r="C584" s="41">
        <v>58724894</v>
      </c>
      <c r="D584" s="41">
        <v>-58740000</v>
      </c>
      <c r="E584" s="41">
        <f>C584+D584</f>
        <v>-15106</v>
      </c>
      <c r="F584" s="41">
        <v>5340000</v>
      </c>
      <c r="G584" s="41">
        <v>58724894</v>
      </c>
      <c r="H584" s="41">
        <v>-58740000</v>
      </c>
      <c r="I584" s="41">
        <f>G584+H584</f>
        <v>-15106</v>
      </c>
      <c r="J584" s="99"/>
      <c r="K584" s="99"/>
    </row>
    <row r="585" spans="1:11" ht="23.1" customHeight="1">
      <c r="A585" s="36" t="s">
        <v>813</v>
      </c>
      <c r="B585" s="41">
        <v>0</v>
      </c>
      <c r="C585" s="41">
        <v>0</v>
      </c>
      <c r="D585" s="41">
        <v>0</v>
      </c>
      <c r="E585" s="41">
        <f>C585+D585</f>
        <v>0</v>
      </c>
      <c r="F585" s="41">
        <v>25750</v>
      </c>
      <c r="G585" s="41">
        <v>127423060295</v>
      </c>
      <c r="H585" s="41">
        <v>-111058941331</v>
      </c>
      <c r="I585" s="41">
        <f>G585+H585</f>
        <v>16364118964</v>
      </c>
      <c r="J585" s="99"/>
      <c r="K585" s="99"/>
    </row>
    <row r="586" spans="1:11" ht="23.1" customHeight="1" thickBot="1">
      <c r="A586" s="36" t="s">
        <v>45</v>
      </c>
      <c r="B586" s="42">
        <f>SUM(B7:B585)</f>
        <v>-305403732</v>
      </c>
      <c r="C586" s="42">
        <f t="shared" ref="C586:H586" si="18">SUM(C7:C585)</f>
        <v>1028442954172</v>
      </c>
      <c r="D586" s="42">
        <f t="shared" si="18"/>
        <v>-1005442371462</v>
      </c>
      <c r="E586" s="42">
        <f>SUM(E7:E585)</f>
        <v>23000582710</v>
      </c>
      <c r="F586" s="42">
        <f t="shared" si="18"/>
        <v>9051970645</v>
      </c>
      <c r="G586" s="42">
        <f t="shared" si="18"/>
        <v>17379037741205</v>
      </c>
      <c r="H586" s="42">
        <f t="shared" si="18"/>
        <v>-16533044684608</v>
      </c>
      <c r="I586" s="42">
        <f>SUM(I7:I585)</f>
        <v>845993056597</v>
      </c>
    </row>
    <row r="587" spans="1:11" ht="23.1" customHeight="1" thickTop="1">
      <c r="A587" s="32" t="s">
        <v>46</v>
      </c>
      <c r="B587" s="30"/>
      <c r="C587" s="31"/>
      <c r="D587" s="31"/>
      <c r="E587" s="31"/>
      <c r="F587" s="30"/>
      <c r="G587" s="31"/>
      <c r="H587" s="31"/>
      <c r="I587" s="31"/>
    </row>
    <row r="589" spans="1:11">
      <c r="A589" s="125" t="s">
        <v>814</v>
      </c>
      <c r="B589" s="126"/>
      <c r="C589" s="126"/>
      <c r="D589" s="126"/>
      <c r="E589" s="126"/>
      <c r="F589" s="126"/>
      <c r="G589" s="126"/>
      <c r="H589" s="126"/>
      <c r="I589" s="127"/>
    </row>
    <row r="591" spans="1:11">
      <c r="B591" s="41"/>
      <c r="C591" s="41"/>
      <c r="D591" s="41"/>
      <c r="E591" s="41"/>
      <c r="F591" s="36"/>
      <c r="G591" s="36"/>
      <c r="H591" s="36"/>
      <c r="I591" s="41"/>
    </row>
    <row r="592" spans="1:11">
      <c r="B592" s="41"/>
      <c r="C592" s="41"/>
      <c r="D592" s="41"/>
      <c r="E592" s="41"/>
      <c r="F592" s="36"/>
      <c r="G592" s="36"/>
      <c r="H592" s="36"/>
      <c r="I592" s="41"/>
    </row>
    <row r="593" spans="2:9">
      <c r="B593" s="41"/>
      <c r="C593" s="41"/>
      <c r="D593" s="41"/>
      <c r="E593" s="41"/>
      <c r="F593" s="36"/>
      <c r="G593" s="36"/>
      <c r="H593" s="36"/>
      <c r="I593" s="41"/>
    </row>
    <row r="594" spans="2:9">
      <c r="B594" s="41"/>
      <c r="C594" s="41"/>
      <c r="D594" s="41"/>
      <c r="E594" s="41"/>
      <c r="F594" s="36"/>
      <c r="G594" s="36"/>
      <c r="H594" s="36"/>
      <c r="I594" s="41"/>
    </row>
    <row r="595" spans="2:9">
      <c r="B595" s="41"/>
      <c r="C595" s="41"/>
      <c r="D595" s="41"/>
      <c r="E595" s="41"/>
      <c r="F595" s="36"/>
      <c r="G595" s="36"/>
      <c r="H595" s="36"/>
      <c r="I595" s="41"/>
    </row>
    <row r="596" spans="2:9">
      <c r="B596" s="41"/>
      <c r="C596" s="41"/>
      <c r="D596" s="41"/>
      <c r="E596" s="41"/>
      <c r="F596" s="36"/>
      <c r="G596" s="36"/>
      <c r="H596" s="36"/>
      <c r="I596" s="41"/>
    </row>
    <row r="597" spans="2:9">
      <c r="B597" s="41"/>
      <c r="C597" s="41"/>
      <c r="D597" s="41"/>
      <c r="E597" s="41"/>
      <c r="F597" s="36"/>
      <c r="G597" s="36"/>
      <c r="H597" s="36"/>
      <c r="I597" s="41"/>
    </row>
    <row r="598" spans="2:9">
      <c r="B598" s="41"/>
      <c r="C598" s="41"/>
      <c r="D598" s="41"/>
      <c r="E598" s="41"/>
      <c r="F598" s="36"/>
      <c r="G598" s="36"/>
      <c r="H598" s="36"/>
      <c r="I598" s="41"/>
    </row>
    <row r="599" spans="2:9">
      <c r="B599" s="41"/>
      <c r="C599" s="41"/>
      <c r="D599" s="41"/>
      <c r="E599" s="41"/>
      <c r="F599" s="36"/>
      <c r="G599" s="36"/>
      <c r="H599" s="36"/>
      <c r="I599" s="41"/>
    </row>
    <row r="600" spans="2:9">
      <c r="C600" s="36"/>
      <c r="D600" s="36"/>
      <c r="E600" s="41"/>
      <c r="F600" s="36"/>
      <c r="G600" s="36"/>
      <c r="H600" s="36"/>
      <c r="I600" s="41"/>
    </row>
    <row r="601" spans="2:9">
      <c r="C601" s="36"/>
      <c r="D601" s="36"/>
      <c r="E601" s="41"/>
      <c r="F601" s="36"/>
      <c r="G601" s="36"/>
      <c r="H601" s="36"/>
      <c r="I601" s="41"/>
    </row>
    <row r="602" spans="2:9">
      <c r="C602" s="36"/>
      <c r="D602" s="36"/>
      <c r="E602" s="36"/>
      <c r="F602" s="36"/>
      <c r="G602" s="36"/>
      <c r="H602" s="36"/>
      <c r="I602" s="36"/>
    </row>
  </sheetData>
  <mergeCells count="8">
    <mergeCell ref="A1:I1"/>
    <mergeCell ref="A2:I2"/>
    <mergeCell ref="A3:I3"/>
    <mergeCell ref="A589:I589"/>
    <mergeCell ref="B5:E5"/>
    <mergeCell ref="F5:I5"/>
    <mergeCell ref="A4:E4"/>
    <mergeCell ref="F4:I4"/>
  </mergeCells>
  <pageMargins left="0.7" right="0.7" top="0.75" bottom="0.75" header="0.3" footer="0.3"/>
  <pageSetup paperSize="9" scale="49" orientation="landscape" horizontalDpi="4294967295" verticalDpi="4294967295" r:id="rId1"/>
  <headerFooter differentOddEven="1" differentFirst="1"/>
  <rowBreaks count="1" manualBreakCount="1">
    <brk id="545" max="8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155"/>
  <sheetViews>
    <sheetView rightToLeft="1" view="pageBreakPreview" topLeftCell="A134" zoomScale="106" zoomScaleNormal="100" zoomScaleSheetLayoutView="106" workbookViewId="0">
      <selection activeCell="I158" sqref="D149:I158"/>
    </sheetView>
  </sheetViews>
  <sheetFormatPr defaultColWidth="9" defaultRowHeight="18.75"/>
  <cols>
    <col min="1" max="1" width="39.125" style="45" customWidth="1"/>
    <col min="2" max="2" width="15.5" style="45" bestFit="1" customWidth="1"/>
    <col min="3" max="4" width="20.125" style="45" bestFit="1" customWidth="1"/>
    <col min="5" max="5" width="24.125" style="45" customWidth="1"/>
    <col min="6" max="6" width="16.75" style="45" customWidth="1"/>
    <col min="7" max="7" width="19.75" style="45" customWidth="1"/>
    <col min="8" max="8" width="18.375" style="45" customWidth="1"/>
    <col min="9" max="9" width="24.125" style="45" customWidth="1"/>
    <col min="10" max="10" width="9" style="44" customWidth="1"/>
    <col min="11" max="16384" width="9" style="44"/>
  </cols>
  <sheetData>
    <row r="1" spans="1:9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21">
      <c r="A2" s="106" t="s">
        <v>198</v>
      </c>
      <c r="B2" s="106"/>
      <c r="C2" s="106"/>
      <c r="D2" s="106"/>
      <c r="E2" s="106"/>
      <c r="F2" s="106"/>
      <c r="G2" s="106"/>
      <c r="H2" s="106"/>
      <c r="I2" s="106"/>
    </row>
    <row r="3" spans="1:9" ht="21">
      <c r="A3" s="106" t="s">
        <v>199</v>
      </c>
      <c r="B3" s="106"/>
      <c r="C3" s="106"/>
      <c r="D3" s="106"/>
      <c r="E3" s="106"/>
      <c r="F3" s="106"/>
      <c r="G3" s="106"/>
      <c r="H3" s="106"/>
      <c r="I3" s="106"/>
    </row>
    <row r="4" spans="1:9">
      <c r="A4" s="110" t="s">
        <v>815</v>
      </c>
      <c r="B4" s="110"/>
      <c r="C4" s="110"/>
      <c r="D4" s="110"/>
    </row>
    <row r="5" spans="1:9" ht="16.5" customHeight="1">
      <c r="A5" s="36"/>
      <c r="B5" s="111" t="s">
        <v>215</v>
      </c>
      <c r="C5" s="111"/>
      <c r="D5" s="111"/>
      <c r="E5" s="111"/>
      <c r="F5" s="124" t="s">
        <v>216</v>
      </c>
      <c r="G5" s="124"/>
      <c r="H5" s="124"/>
      <c r="I5" s="124"/>
    </row>
    <row r="6" spans="1:9" ht="53.25" customHeight="1">
      <c r="A6" s="36" t="s">
        <v>201</v>
      </c>
      <c r="B6" s="35" t="s">
        <v>10</v>
      </c>
      <c r="C6" s="35" t="s">
        <v>12</v>
      </c>
      <c r="D6" s="35" t="s">
        <v>269</v>
      </c>
      <c r="E6" s="35" t="s">
        <v>816</v>
      </c>
      <c r="F6" s="35" t="s">
        <v>10</v>
      </c>
      <c r="G6" s="35" t="s">
        <v>12</v>
      </c>
      <c r="H6" s="35" t="s">
        <v>269</v>
      </c>
      <c r="I6" s="35" t="s">
        <v>816</v>
      </c>
    </row>
    <row r="7" spans="1:9" ht="23.1" customHeight="1">
      <c r="A7" s="29" t="s">
        <v>23</v>
      </c>
      <c r="B7" s="41">
        <v>178154000</v>
      </c>
      <c r="C7" s="41">
        <v>379512407072</v>
      </c>
      <c r="D7" s="41">
        <v>-429112538174</v>
      </c>
      <c r="E7" s="41">
        <f>C7+D7</f>
        <v>-49600131102</v>
      </c>
      <c r="F7" s="41">
        <v>178154000</v>
      </c>
      <c r="G7" s="41">
        <v>379512407072</v>
      </c>
      <c r="H7" s="41">
        <v>-434100910461</v>
      </c>
      <c r="I7" s="41">
        <v>-54588503389</v>
      </c>
    </row>
    <row r="8" spans="1:9" ht="23.1" customHeight="1">
      <c r="A8" s="32" t="s">
        <v>31</v>
      </c>
      <c r="B8" s="41">
        <v>14920000</v>
      </c>
      <c r="C8" s="41">
        <v>20066648782</v>
      </c>
      <c r="D8" s="41">
        <v>-22031318003</v>
      </c>
      <c r="E8" s="41">
        <f t="shared" ref="E8:E71" si="0">C8+D8</f>
        <v>-1964669221</v>
      </c>
      <c r="F8" s="41">
        <v>14920000</v>
      </c>
      <c r="G8" s="41">
        <v>20066648782</v>
      </c>
      <c r="H8" s="41">
        <v>-22931290672</v>
      </c>
      <c r="I8" s="41">
        <v>-2864641890</v>
      </c>
    </row>
    <row r="9" spans="1:9" ht="23.1" customHeight="1">
      <c r="A9" s="32" t="s">
        <v>32</v>
      </c>
      <c r="B9" s="41">
        <v>647537</v>
      </c>
      <c r="C9" s="41">
        <v>2104203507</v>
      </c>
      <c r="D9" s="41">
        <v>-2616576092</v>
      </c>
      <c r="E9" s="41">
        <f t="shared" si="0"/>
        <v>-512372585</v>
      </c>
      <c r="F9" s="41">
        <v>647537</v>
      </c>
      <c r="G9" s="41">
        <v>2104203507</v>
      </c>
      <c r="H9" s="41">
        <v>-3616706299</v>
      </c>
      <c r="I9" s="41">
        <v>-1512502792</v>
      </c>
    </row>
    <row r="10" spans="1:9" ht="23.1" customHeight="1">
      <c r="A10" s="32" t="s">
        <v>43</v>
      </c>
      <c r="B10" s="41">
        <v>796000000</v>
      </c>
      <c r="C10" s="41">
        <v>1859582257650</v>
      </c>
      <c r="D10" s="41">
        <v>-2049997182559</v>
      </c>
      <c r="E10" s="41">
        <f t="shared" si="0"/>
        <v>-190414924909</v>
      </c>
      <c r="F10" s="41">
        <v>796000000</v>
      </c>
      <c r="G10" s="41">
        <v>1859582257650</v>
      </c>
      <c r="H10" s="41">
        <v>-2083882140051</v>
      </c>
      <c r="I10" s="41">
        <v>-224299882401</v>
      </c>
    </row>
    <row r="11" spans="1:9" ht="23.1" customHeight="1">
      <c r="A11" s="32" t="s">
        <v>19</v>
      </c>
      <c r="B11" s="41">
        <v>115597</v>
      </c>
      <c r="C11" s="41">
        <v>189370360</v>
      </c>
      <c r="D11" s="41">
        <v>452835391</v>
      </c>
      <c r="E11" s="41">
        <f t="shared" si="0"/>
        <v>642205751</v>
      </c>
      <c r="F11" s="41">
        <v>115597</v>
      </c>
      <c r="G11" s="41">
        <v>189370360</v>
      </c>
      <c r="H11" s="41">
        <v>-292707080</v>
      </c>
      <c r="I11" s="41">
        <v>-103336720</v>
      </c>
    </row>
    <row r="12" spans="1:9" ht="23.1" customHeight="1">
      <c r="A12" s="32" t="s">
        <v>36</v>
      </c>
      <c r="B12" s="41">
        <v>7800000</v>
      </c>
      <c r="C12" s="41">
        <v>29773785600</v>
      </c>
      <c r="D12" s="41">
        <v>-32373846552</v>
      </c>
      <c r="E12" s="41">
        <f t="shared" si="0"/>
        <v>-2600060952</v>
      </c>
      <c r="F12" s="41">
        <v>7800000</v>
      </c>
      <c r="G12" s="41">
        <v>29773785600</v>
      </c>
      <c r="H12" s="41">
        <v>-34292094552</v>
      </c>
      <c r="I12" s="41">
        <v>-4518308952</v>
      </c>
    </row>
    <row r="13" spans="1:9" ht="23.1" customHeight="1">
      <c r="A13" s="32" t="s">
        <v>34</v>
      </c>
      <c r="B13" s="41">
        <v>4200000</v>
      </c>
      <c r="C13" s="41">
        <v>25676311500</v>
      </c>
      <c r="D13" s="41">
        <v>-30694501902</v>
      </c>
      <c r="E13" s="41">
        <f t="shared" si="0"/>
        <v>-5018190402</v>
      </c>
      <c r="F13" s="41">
        <v>4200000</v>
      </c>
      <c r="G13" s="41">
        <v>25676311500</v>
      </c>
      <c r="H13" s="41">
        <v>-29820577811</v>
      </c>
      <c r="I13" s="41">
        <v>-4144266311</v>
      </c>
    </row>
    <row r="14" spans="1:9" ht="23.1" customHeight="1">
      <c r="A14" s="32" t="s">
        <v>42</v>
      </c>
      <c r="B14" s="41">
        <v>214130000</v>
      </c>
      <c r="C14" s="41">
        <v>394422031808</v>
      </c>
      <c r="D14" s="41">
        <v>-454153617724</v>
      </c>
      <c r="E14" s="41">
        <f t="shared" si="0"/>
        <v>-59731585916</v>
      </c>
      <c r="F14" s="41">
        <v>214130000</v>
      </c>
      <c r="G14" s="41">
        <v>394422031808</v>
      </c>
      <c r="H14" s="41">
        <v>-457896374270</v>
      </c>
      <c r="I14" s="41">
        <v>-63474342462</v>
      </c>
    </row>
    <row r="15" spans="1:9" ht="23.1" customHeight="1">
      <c r="A15" s="32" t="s">
        <v>30</v>
      </c>
      <c r="B15" s="41">
        <v>33522</v>
      </c>
      <c r="C15" s="41">
        <v>3632157311</v>
      </c>
      <c r="D15" s="41">
        <v>-3999608444</v>
      </c>
      <c r="E15" s="41">
        <f t="shared" si="0"/>
        <v>-367451133</v>
      </c>
      <c r="F15" s="41">
        <v>33522</v>
      </c>
      <c r="G15" s="41">
        <v>3632157311</v>
      </c>
      <c r="H15" s="41">
        <v>-4400006690</v>
      </c>
      <c r="I15" s="41">
        <v>-767849379</v>
      </c>
    </row>
    <row r="16" spans="1:9" ht="23.1" customHeight="1">
      <c r="A16" s="32" t="s">
        <v>35</v>
      </c>
      <c r="B16" s="41">
        <v>100000</v>
      </c>
      <c r="C16" s="41">
        <v>571578750</v>
      </c>
      <c r="D16" s="41">
        <v>-630217103</v>
      </c>
      <c r="E16" s="41">
        <f t="shared" si="0"/>
        <v>-58638353</v>
      </c>
      <c r="F16" s="41">
        <v>100000</v>
      </c>
      <c r="G16" s="41">
        <v>571578750</v>
      </c>
      <c r="H16" s="41">
        <v>-696495733</v>
      </c>
      <c r="I16" s="41">
        <v>-124916983</v>
      </c>
    </row>
    <row r="17" spans="1:9" ht="23.1" customHeight="1">
      <c r="A17" s="32" t="s">
        <v>25</v>
      </c>
      <c r="B17" s="41">
        <v>2000</v>
      </c>
      <c r="C17" s="41">
        <v>15904800</v>
      </c>
      <c r="D17" s="41">
        <v>-16302421</v>
      </c>
      <c r="E17" s="41">
        <f t="shared" si="0"/>
        <v>-397621</v>
      </c>
      <c r="F17" s="41">
        <v>2000</v>
      </c>
      <c r="G17" s="41">
        <v>15904800</v>
      </c>
      <c r="H17" s="41">
        <v>-16805576</v>
      </c>
      <c r="I17" s="41">
        <v>-900776</v>
      </c>
    </row>
    <row r="18" spans="1:9" ht="23.1" customHeight="1">
      <c r="A18" s="32" t="s">
        <v>24</v>
      </c>
      <c r="B18" s="41">
        <v>1100000</v>
      </c>
      <c r="C18" s="41">
        <v>8813247300</v>
      </c>
      <c r="D18" s="41">
        <v>-9887166732</v>
      </c>
      <c r="E18" s="41">
        <f t="shared" si="0"/>
        <v>-1073919432</v>
      </c>
      <c r="F18" s="41">
        <v>1100000</v>
      </c>
      <c r="G18" s="41">
        <v>8813247300</v>
      </c>
      <c r="H18" s="41">
        <v>-9887166732</v>
      </c>
      <c r="I18" s="41">
        <v>-1073919432</v>
      </c>
    </row>
    <row r="19" spans="1:9" ht="23.1" customHeight="1">
      <c r="A19" s="32" t="s">
        <v>29</v>
      </c>
      <c r="B19" s="41">
        <v>1577000</v>
      </c>
      <c r="C19" s="41">
        <v>1246255399</v>
      </c>
      <c r="D19" s="41">
        <v>-1476695074</v>
      </c>
      <c r="E19" s="41">
        <f t="shared" si="0"/>
        <v>-230439675</v>
      </c>
      <c r="F19" s="41">
        <v>1577000</v>
      </c>
      <c r="G19" s="41">
        <v>1246255399</v>
      </c>
      <c r="H19" s="41">
        <v>-1736329995</v>
      </c>
      <c r="I19" s="41">
        <v>-490074596</v>
      </c>
    </row>
    <row r="20" spans="1:9" ht="23.1" customHeight="1">
      <c r="A20" s="32" t="s">
        <v>41</v>
      </c>
      <c r="B20" s="41">
        <v>9000000</v>
      </c>
      <c r="C20" s="41">
        <v>21033103950</v>
      </c>
      <c r="D20" s="41">
        <v>-23450026189</v>
      </c>
      <c r="E20" s="41">
        <f t="shared" si="0"/>
        <v>-2416922239</v>
      </c>
      <c r="F20" s="41">
        <v>9000000</v>
      </c>
      <c r="G20" s="41">
        <v>21033103950</v>
      </c>
      <c r="H20" s="41">
        <v>-28489481882</v>
      </c>
      <c r="I20" s="41">
        <v>-7456377932</v>
      </c>
    </row>
    <row r="21" spans="1:9" ht="23.1" customHeight="1">
      <c r="A21" s="32" t="s">
        <v>40</v>
      </c>
      <c r="B21" s="41">
        <v>81232054</v>
      </c>
      <c r="C21" s="41">
        <v>29554032725</v>
      </c>
      <c r="D21" s="41">
        <v>-34207089417</v>
      </c>
      <c r="E21" s="41">
        <f t="shared" si="0"/>
        <v>-4653056692</v>
      </c>
      <c r="F21" s="41">
        <v>81232054</v>
      </c>
      <c r="G21" s="41">
        <v>29554032725</v>
      </c>
      <c r="H21" s="41">
        <v>-34435129810</v>
      </c>
      <c r="I21" s="41">
        <v>-4881097085</v>
      </c>
    </row>
    <row r="22" spans="1:9" ht="23.1" customHeight="1">
      <c r="A22" s="32" t="s">
        <v>37</v>
      </c>
      <c r="B22" s="41">
        <v>24800000</v>
      </c>
      <c r="C22" s="41">
        <v>38211282000</v>
      </c>
      <c r="D22" s="41">
        <v>-44200944834</v>
      </c>
      <c r="E22" s="41">
        <f t="shared" si="0"/>
        <v>-5989662834</v>
      </c>
      <c r="F22" s="41">
        <v>24800000</v>
      </c>
      <c r="G22" s="41">
        <v>38211282000</v>
      </c>
      <c r="H22" s="41">
        <v>-44295140325</v>
      </c>
      <c r="I22" s="41">
        <v>-6083858325</v>
      </c>
    </row>
    <row r="23" spans="1:9" ht="23.1" customHeight="1">
      <c r="A23" s="32" t="s">
        <v>38</v>
      </c>
      <c r="B23" s="41">
        <v>9060000</v>
      </c>
      <c r="C23" s="41">
        <v>5898990916</v>
      </c>
      <c r="D23" s="41">
        <v>-6331283382</v>
      </c>
      <c r="E23" s="41">
        <f t="shared" si="0"/>
        <v>-432292466</v>
      </c>
      <c r="F23" s="41">
        <v>9060000</v>
      </c>
      <c r="G23" s="41">
        <v>5898990916</v>
      </c>
      <c r="H23" s="41">
        <v>-6618669395</v>
      </c>
      <c r="I23" s="41">
        <v>-719678479</v>
      </c>
    </row>
    <row r="24" spans="1:9" ht="23.1" customHeight="1">
      <c r="A24" s="32" t="s">
        <v>27</v>
      </c>
      <c r="B24" s="41">
        <v>700000</v>
      </c>
      <c r="C24" s="41">
        <v>6192931500</v>
      </c>
      <c r="D24" s="41">
        <v>-6116389650</v>
      </c>
      <c r="E24" s="41">
        <f t="shared" si="0"/>
        <v>76541850</v>
      </c>
      <c r="F24" s="41">
        <v>700000</v>
      </c>
      <c r="G24" s="41">
        <v>6192931500</v>
      </c>
      <c r="H24" s="41">
        <v>-5704288632</v>
      </c>
      <c r="I24" s="41">
        <v>488642868</v>
      </c>
    </row>
    <row r="25" spans="1:9" ht="23.1" customHeight="1">
      <c r="A25" s="32" t="s">
        <v>39</v>
      </c>
      <c r="B25" s="41">
        <v>126822796</v>
      </c>
      <c r="C25" s="41">
        <v>697157148016</v>
      </c>
      <c r="D25" s="41">
        <v>-661580789261</v>
      </c>
      <c r="E25" s="41">
        <f t="shared" si="0"/>
        <v>35576358755</v>
      </c>
      <c r="F25" s="41">
        <v>126822796</v>
      </c>
      <c r="G25" s="41">
        <v>697157148016</v>
      </c>
      <c r="H25" s="41">
        <v>-608958407096</v>
      </c>
      <c r="I25" s="41">
        <v>88198740920</v>
      </c>
    </row>
    <row r="26" spans="1:9" ht="23.1" customHeight="1">
      <c r="A26" s="32" t="s">
        <v>33</v>
      </c>
      <c r="B26" s="41">
        <v>660995375</v>
      </c>
      <c r="C26" s="41">
        <v>617638705372</v>
      </c>
      <c r="D26" s="41">
        <v>-753943822711</v>
      </c>
      <c r="E26" s="41">
        <f t="shared" si="0"/>
        <v>-136305117339</v>
      </c>
      <c r="F26" s="41">
        <v>660995375</v>
      </c>
      <c r="G26" s="41">
        <v>617638705372</v>
      </c>
      <c r="H26" s="41">
        <v>-761355763395</v>
      </c>
      <c r="I26" s="41">
        <v>-143717058023</v>
      </c>
    </row>
    <row r="27" spans="1:9" ht="23.1" customHeight="1">
      <c r="A27" s="32" t="s">
        <v>21</v>
      </c>
      <c r="B27" s="41">
        <v>6674700</v>
      </c>
      <c r="C27" s="41">
        <v>39876263069</v>
      </c>
      <c r="D27" s="41">
        <v>-43165611278</v>
      </c>
      <c r="E27" s="41">
        <f t="shared" si="0"/>
        <v>-3289348209</v>
      </c>
      <c r="F27" s="41">
        <v>6674700</v>
      </c>
      <c r="G27" s="41">
        <v>39876263069</v>
      </c>
      <c r="H27" s="41">
        <v>-47669378355</v>
      </c>
      <c r="I27" s="41">
        <v>-7793115286</v>
      </c>
    </row>
    <row r="28" spans="1:9" ht="23.1" customHeight="1">
      <c r="A28" s="32" t="s">
        <v>26</v>
      </c>
      <c r="B28" s="41">
        <v>18802182</v>
      </c>
      <c r="C28" s="41">
        <v>85564234685</v>
      </c>
      <c r="D28" s="41">
        <v>-98136995070</v>
      </c>
      <c r="E28" s="41">
        <f t="shared" si="0"/>
        <v>-12572760385</v>
      </c>
      <c r="F28" s="41">
        <v>18802182</v>
      </c>
      <c r="G28" s="41">
        <v>85564234685</v>
      </c>
      <c r="H28" s="41">
        <v>-104227668734</v>
      </c>
      <c r="I28" s="41">
        <v>-18663434049</v>
      </c>
    </row>
    <row r="29" spans="1:9" ht="23.1" customHeight="1">
      <c r="A29" s="32" t="s">
        <v>28</v>
      </c>
      <c r="B29" s="41">
        <v>7800000</v>
      </c>
      <c r="C29" s="41">
        <v>26222641381</v>
      </c>
      <c r="D29" s="41">
        <v>-26466783970</v>
      </c>
      <c r="E29" s="41">
        <f t="shared" si="0"/>
        <v>-244142589</v>
      </c>
      <c r="F29" s="41">
        <v>7800000</v>
      </c>
      <c r="G29" s="41">
        <v>26222641381</v>
      </c>
      <c r="H29" s="41">
        <v>-31115628735</v>
      </c>
      <c r="I29" s="41">
        <v>-4892987354</v>
      </c>
    </row>
    <row r="30" spans="1:9" ht="23.1" customHeight="1">
      <c r="A30" s="32" t="s">
        <v>22</v>
      </c>
      <c r="B30" s="41">
        <v>1563000</v>
      </c>
      <c r="C30" s="41">
        <v>3348223828</v>
      </c>
      <c r="D30" s="41">
        <v>-4016314891</v>
      </c>
      <c r="E30" s="41">
        <f t="shared" si="0"/>
        <v>-668091063</v>
      </c>
      <c r="F30" s="41">
        <v>1563000</v>
      </c>
      <c r="G30" s="41">
        <v>3348223828</v>
      </c>
      <c r="H30" s="41">
        <v>-3686553850</v>
      </c>
      <c r="I30" s="41">
        <v>-338330022</v>
      </c>
    </row>
    <row r="31" spans="1:9" ht="23.1" customHeight="1">
      <c r="A31" s="32" t="s">
        <v>20</v>
      </c>
      <c r="B31" s="41">
        <v>101000</v>
      </c>
      <c r="C31" s="41">
        <v>2148539671</v>
      </c>
      <c r="D31" s="41">
        <v>-2258978625</v>
      </c>
      <c r="E31" s="41">
        <f t="shared" si="0"/>
        <v>-110438954</v>
      </c>
      <c r="F31" s="41">
        <v>101000</v>
      </c>
      <c r="G31" s="41">
        <v>2148539671</v>
      </c>
      <c r="H31" s="41">
        <v>-1922460989</v>
      </c>
      <c r="I31" s="41">
        <v>226078682</v>
      </c>
    </row>
    <row r="32" spans="1:9" ht="23.1" customHeight="1">
      <c r="A32" s="32" t="s">
        <v>89</v>
      </c>
      <c r="B32" s="41">
        <v>250000</v>
      </c>
      <c r="C32" s="41">
        <v>249954687500</v>
      </c>
      <c r="D32" s="41">
        <v>-249954687500</v>
      </c>
      <c r="E32" s="41">
        <f t="shared" si="0"/>
        <v>0</v>
      </c>
      <c r="F32" s="41">
        <v>250000</v>
      </c>
      <c r="G32" s="41">
        <v>249954687500</v>
      </c>
      <c r="H32" s="41">
        <v>-250040312500</v>
      </c>
      <c r="I32" s="41">
        <v>-85625000</v>
      </c>
    </row>
    <row r="33" spans="1:9" ht="23.1" customHeight="1">
      <c r="A33" s="32" t="s">
        <v>93</v>
      </c>
      <c r="B33" s="41">
        <v>370000</v>
      </c>
      <c r="C33" s="41">
        <v>369932937500</v>
      </c>
      <c r="D33" s="41">
        <v>-369932937500</v>
      </c>
      <c r="E33" s="41">
        <f t="shared" si="0"/>
        <v>0</v>
      </c>
      <c r="F33" s="41">
        <v>370000</v>
      </c>
      <c r="G33" s="41">
        <v>369932937500</v>
      </c>
      <c r="H33" s="41">
        <v>-370048937500</v>
      </c>
      <c r="I33" s="41">
        <v>-116000000</v>
      </c>
    </row>
    <row r="34" spans="1:9" ht="23.1" customHeight="1">
      <c r="A34" s="32" t="s">
        <v>96</v>
      </c>
      <c r="B34" s="41">
        <v>100000</v>
      </c>
      <c r="C34" s="41">
        <v>99981875000</v>
      </c>
      <c r="D34" s="41">
        <v>-99981875000</v>
      </c>
      <c r="E34" s="41">
        <f t="shared" si="0"/>
        <v>0</v>
      </c>
      <c r="F34" s="41">
        <v>100000</v>
      </c>
      <c r="G34" s="41">
        <v>99981875000</v>
      </c>
      <c r="H34" s="41">
        <v>-100015625000</v>
      </c>
      <c r="I34" s="41">
        <v>-33750000</v>
      </c>
    </row>
    <row r="35" spans="1:9" ht="23.1" customHeight="1">
      <c r="A35" s="32" t="s">
        <v>99</v>
      </c>
      <c r="B35" s="41">
        <v>1214000</v>
      </c>
      <c r="C35" s="41">
        <v>1213779962500</v>
      </c>
      <c r="D35" s="41">
        <v>-1213779962500</v>
      </c>
      <c r="E35" s="41">
        <f t="shared" si="0"/>
        <v>0</v>
      </c>
      <c r="F35" s="41">
        <v>1214000</v>
      </c>
      <c r="G35" s="41">
        <v>1213779962500</v>
      </c>
      <c r="H35" s="41">
        <v>-1214041154984</v>
      </c>
      <c r="I35" s="41">
        <v>-261192484</v>
      </c>
    </row>
    <row r="36" spans="1:9" ht="23.1" customHeight="1">
      <c r="A36" s="32" t="s">
        <v>102</v>
      </c>
      <c r="B36" s="41">
        <v>813300</v>
      </c>
      <c r="C36" s="41">
        <v>813152589375</v>
      </c>
      <c r="D36" s="41">
        <v>-812920953841</v>
      </c>
      <c r="E36" s="41">
        <f t="shared" si="0"/>
        <v>231635534</v>
      </c>
      <c r="F36" s="41">
        <v>813300</v>
      </c>
      <c r="G36" s="41">
        <v>813152589375</v>
      </c>
      <c r="H36" s="41">
        <v>-813421716774</v>
      </c>
      <c r="I36" s="41">
        <v>-269127399</v>
      </c>
    </row>
    <row r="37" spans="1:9" ht="23.1" customHeight="1">
      <c r="A37" s="32" t="s">
        <v>105</v>
      </c>
      <c r="B37" s="41">
        <v>525000</v>
      </c>
      <c r="C37" s="41">
        <v>524904843750</v>
      </c>
      <c r="D37" s="41">
        <v>-524904843750</v>
      </c>
      <c r="E37" s="41">
        <f t="shared" si="0"/>
        <v>0</v>
      </c>
      <c r="F37" s="41">
        <v>525000</v>
      </c>
      <c r="G37" s="41">
        <v>524904843750</v>
      </c>
      <c r="H37" s="41">
        <v>-525016153846</v>
      </c>
      <c r="I37" s="41">
        <v>-111310096</v>
      </c>
    </row>
    <row r="38" spans="1:9" ht="23.1" customHeight="1">
      <c r="A38" s="32" t="s">
        <v>108</v>
      </c>
      <c r="B38" s="41">
        <v>679000</v>
      </c>
      <c r="C38" s="41">
        <v>678876931250</v>
      </c>
      <c r="D38" s="41">
        <v>-678876931250</v>
      </c>
      <c r="E38" s="41">
        <f t="shared" si="0"/>
        <v>0</v>
      </c>
      <c r="F38" s="41">
        <v>679000</v>
      </c>
      <c r="G38" s="41">
        <v>678876931250</v>
      </c>
      <c r="H38" s="41">
        <v>-679096561218</v>
      </c>
      <c r="I38" s="41">
        <v>-219629968</v>
      </c>
    </row>
    <row r="39" spans="1:9" ht="23.1" customHeight="1">
      <c r="A39" s="32" t="s">
        <v>111</v>
      </c>
      <c r="B39" s="41">
        <v>4500000</v>
      </c>
      <c r="C39" s="41">
        <v>4499184375000</v>
      </c>
      <c r="D39" s="41">
        <v>-4499184375000</v>
      </c>
      <c r="E39" s="41">
        <f t="shared" si="0"/>
        <v>0</v>
      </c>
      <c r="F39" s="41">
        <v>4500000</v>
      </c>
      <c r="G39" s="41">
        <v>4499184375000</v>
      </c>
      <c r="H39" s="41">
        <v>-4500000000000</v>
      </c>
      <c r="I39" s="41">
        <v>-815625000</v>
      </c>
    </row>
    <row r="40" spans="1:9" ht="23.1" customHeight="1">
      <c r="A40" s="32" t="s">
        <v>112</v>
      </c>
      <c r="B40" s="41">
        <v>500000</v>
      </c>
      <c r="C40" s="41">
        <v>499909375000</v>
      </c>
      <c r="D40" s="41">
        <v>-499909375000</v>
      </c>
      <c r="E40" s="41">
        <f t="shared" si="0"/>
        <v>0</v>
      </c>
      <c r="F40" s="41">
        <v>500000</v>
      </c>
      <c r="G40" s="41">
        <v>499909375000</v>
      </c>
      <c r="H40" s="41">
        <v>-500000000000</v>
      </c>
      <c r="I40" s="41">
        <v>-90625000</v>
      </c>
    </row>
    <row r="41" spans="1:9" ht="23.1" customHeight="1">
      <c r="A41" s="32" t="s">
        <v>115</v>
      </c>
      <c r="B41" s="41">
        <v>350000</v>
      </c>
      <c r="C41" s="41">
        <v>349936562500</v>
      </c>
      <c r="D41" s="41">
        <v>-349936562500</v>
      </c>
      <c r="E41" s="41">
        <f t="shared" si="0"/>
        <v>0</v>
      </c>
      <c r="F41" s="41">
        <v>350000</v>
      </c>
      <c r="G41" s="41">
        <v>349936562500</v>
      </c>
      <c r="H41" s="41">
        <v>-350010370370</v>
      </c>
      <c r="I41" s="41">
        <v>-73807870</v>
      </c>
    </row>
    <row r="42" spans="1:9" ht="23.1" customHeight="1">
      <c r="A42" s="32" t="s">
        <v>118</v>
      </c>
      <c r="B42" s="41">
        <v>500000</v>
      </c>
      <c r="C42" s="41">
        <v>499909375000</v>
      </c>
      <c r="D42" s="41">
        <v>-500000000000</v>
      </c>
      <c r="E42" s="41">
        <f t="shared" si="0"/>
        <v>-90625000</v>
      </c>
      <c r="F42" s="41">
        <v>500000</v>
      </c>
      <c r="G42" s="41">
        <v>499909375000</v>
      </c>
      <c r="H42" s="41">
        <v>-500000000000</v>
      </c>
      <c r="I42" s="41">
        <v>-90625000</v>
      </c>
    </row>
    <row r="43" spans="1:9" ht="23.1" customHeight="1">
      <c r="A43" s="32" t="s">
        <v>817</v>
      </c>
      <c r="B43" s="41">
        <v>0</v>
      </c>
      <c r="C43" s="41">
        <v>0</v>
      </c>
      <c r="D43" s="41">
        <v>0</v>
      </c>
      <c r="E43" s="41">
        <f t="shared" si="0"/>
        <v>0</v>
      </c>
      <c r="F43" s="41">
        <v>0</v>
      </c>
      <c r="G43" s="41">
        <v>0</v>
      </c>
      <c r="H43" s="41">
        <v>0</v>
      </c>
      <c r="I43" s="41">
        <v>-107634724</v>
      </c>
    </row>
    <row r="44" spans="1:9" ht="23.1" customHeight="1">
      <c r="A44" s="32" t="s">
        <v>838</v>
      </c>
      <c r="B44" s="41">
        <v>1112450</v>
      </c>
      <c r="C44" s="41">
        <v>0</v>
      </c>
      <c r="D44" s="41">
        <v>894134334</v>
      </c>
      <c r="E44" s="41">
        <f>C44+D44</f>
        <v>894134334</v>
      </c>
      <c r="F44" s="41"/>
      <c r="G44" s="41"/>
      <c r="H44" s="41"/>
      <c r="I44" s="41">
        <v>-107634724</v>
      </c>
    </row>
    <row r="45" spans="1:9" ht="23.1" customHeight="1">
      <c r="A45" s="32" t="s">
        <v>818</v>
      </c>
      <c r="B45" s="41">
        <v>0</v>
      </c>
      <c r="C45" s="41">
        <v>0</v>
      </c>
      <c r="D45" s="41">
        <v>0</v>
      </c>
      <c r="E45" s="41">
        <f t="shared" si="0"/>
        <v>0</v>
      </c>
      <c r="F45" s="41">
        <v>0</v>
      </c>
      <c r="G45" s="41">
        <v>0</v>
      </c>
      <c r="H45" s="41">
        <v>0</v>
      </c>
      <c r="I45" s="41">
        <v>52066460</v>
      </c>
    </row>
    <row r="46" spans="1:9" ht="23.1" customHeight="1">
      <c r="A46" s="32" t="s">
        <v>125</v>
      </c>
      <c r="B46" s="41">
        <v>5000000</v>
      </c>
      <c r="C46" s="41">
        <v>0</v>
      </c>
      <c r="D46" s="41">
        <v>1001135635</v>
      </c>
      <c r="E46" s="41">
        <f t="shared" si="0"/>
        <v>1001135635</v>
      </c>
      <c r="F46" s="41">
        <v>0</v>
      </c>
      <c r="G46" s="41">
        <v>0</v>
      </c>
      <c r="H46" s="41">
        <v>0</v>
      </c>
      <c r="I46" s="41">
        <v>0</v>
      </c>
    </row>
    <row r="47" spans="1:9" ht="23.1" customHeight="1">
      <c r="A47" s="32" t="s">
        <v>126</v>
      </c>
      <c r="B47" s="41">
        <v>1000</v>
      </c>
      <c r="C47" s="41">
        <v>0</v>
      </c>
      <c r="D47" s="41">
        <v>270184</v>
      </c>
      <c r="E47" s="41">
        <f t="shared" si="0"/>
        <v>270184</v>
      </c>
      <c r="F47" s="41">
        <v>0</v>
      </c>
      <c r="G47" s="41">
        <v>0</v>
      </c>
      <c r="H47" s="41">
        <v>0</v>
      </c>
      <c r="I47" s="41">
        <v>0</v>
      </c>
    </row>
    <row r="48" spans="1:9" ht="23.1" customHeight="1">
      <c r="A48" s="32" t="s">
        <v>127</v>
      </c>
      <c r="B48" s="41">
        <v>3004000</v>
      </c>
      <c r="C48" s="41">
        <v>0</v>
      </c>
      <c r="D48" s="41">
        <v>1472264573</v>
      </c>
      <c r="E48" s="41">
        <f t="shared" si="0"/>
        <v>1472264573</v>
      </c>
      <c r="F48" s="41">
        <v>0</v>
      </c>
      <c r="G48" s="41">
        <v>0</v>
      </c>
      <c r="H48" s="41">
        <v>0</v>
      </c>
      <c r="I48" s="41">
        <v>0</v>
      </c>
    </row>
    <row r="49" spans="1:9" ht="23.1" customHeight="1">
      <c r="A49" s="32" t="s">
        <v>128</v>
      </c>
      <c r="B49" s="41">
        <v>2005000</v>
      </c>
      <c r="C49" s="41">
        <v>2305156270</v>
      </c>
      <c r="D49" s="41">
        <v>-7700328244</v>
      </c>
      <c r="E49" s="41">
        <f t="shared" si="0"/>
        <v>-5395171974</v>
      </c>
      <c r="F49" s="41">
        <v>2005000</v>
      </c>
      <c r="G49" s="41">
        <v>2305156270</v>
      </c>
      <c r="H49" s="41">
        <v>-7186182008</v>
      </c>
      <c r="I49" s="41">
        <v>-4881025738</v>
      </c>
    </row>
    <row r="50" spans="1:9" ht="23.1" customHeight="1">
      <c r="A50" s="32" t="s">
        <v>695</v>
      </c>
      <c r="B50" s="41">
        <v>1000</v>
      </c>
      <c r="C50" s="41">
        <v>0</v>
      </c>
      <c r="D50" s="41">
        <v>-60000</v>
      </c>
      <c r="E50" s="41">
        <f t="shared" si="0"/>
        <v>-60000</v>
      </c>
      <c r="F50" s="41">
        <v>0</v>
      </c>
      <c r="G50" s="41">
        <v>0</v>
      </c>
      <c r="H50" s="41">
        <v>0</v>
      </c>
      <c r="I50" s="41">
        <v>0</v>
      </c>
    </row>
    <row r="51" spans="1:9" ht="23.1" customHeight="1">
      <c r="A51" s="32" t="s">
        <v>698</v>
      </c>
      <c r="B51" s="41">
        <v>41349000</v>
      </c>
      <c r="C51" s="41">
        <v>0</v>
      </c>
      <c r="D51" s="41">
        <v>2179821000</v>
      </c>
      <c r="E51" s="41">
        <f t="shared" si="0"/>
        <v>2179821000</v>
      </c>
      <c r="F51" s="41">
        <v>0</v>
      </c>
      <c r="G51" s="41">
        <v>0</v>
      </c>
      <c r="H51" s="41">
        <v>0</v>
      </c>
      <c r="I51" s="41">
        <v>0</v>
      </c>
    </row>
    <row r="52" spans="1:9" ht="23.1" customHeight="1">
      <c r="A52" s="32" t="s">
        <v>697</v>
      </c>
      <c r="B52" s="41">
        <v>13151000</v>
      </c>
      <c r="C52" s="41">
        <v>0</v>
      </c>
      <c r="D52" s="41">
        <v>3674541000</v>
      </c>
      <c r="E52" s="41">
        <f t="shared" si="0"/>
        <v>3674541000</v>
      </c>
      <c r="F52" s="41">
        <v>0</v>
      </c>
      <c r="G52" s="41">
        <v>0</v>
      </c>
      <c r="H52" s="41">
        <v>0</v>
      </c>
      <c r="I52" s="41">
        <v>0</v>
      </c>
    </row>
    <row r="53" spans="1:9" ht="23.1" customHeight="1">
      <c r="A53" s="32" t="s">
        <v>712</v>
      </c>
      <c r="B53" s="41">
        <v>116890000</v>
      </c>
      <c r="C53" s="41">
        <v>0</v>
      </c>
      <c r="D53" s="41">
        <v>-776758363</v>
      </c>
      <c r="E53" s="41">
        <f t="shared" si="0"/>
        <v>-776758363</v>
      </c>
      <c r="F53" s="41">
        <v>0</v>
      </c>
      <c r="G53" s="41">
        <v>0</v>
      </c>
      <c r="H53" s="41">
        <v>0</v>
      </c>
      <c r="I53" s="41">
        <v>0</v>
      </c>
    </row>
    <row r="54" spans="1:9" ht="23.1" customHeight="1">
      <c r="A54" s="32" t="s">
        <v>713</v>
      </c>
      <c r="B54" s="41">
        <v>151734000</v>
      </c>
      <c r="C54" s="41">
        <v>3793350000</v>
      </c>
      <c r="D54" s="41">
        <v>4344196984</v>
      </c>
      <c r="E54" s="41">
        <f t="shared" si="0"/>
        <v>8137546984</v>
      </c>
      <c r="F54" s="41">
        <v>151734000</v>
      </c>
      <c r="G54" s="41">
        <v>3793350000</v>
      </c>
      <c r="H54" s="41">
        <v>6609515984</v>
      </c>
      <c r="I54" s="41">
        <v>10402865984</v>
      </c>
    </row>
    <row r="55" spans="1:9" ht="23.1" customHeight="1">
      <c r="A55" s="32" t="s">
        <v>751</v>
      </c>
      <c r="B55" s="41">
        <v>172000000</v>
      </c>
      <c r="C55" s="41">
        <v>516000000</v>
      </c>
      <c r="D55" s="41">
        <v>4386566390</v>
      </c>
      <c r="E55" s="41">
        <f t="shared" si="0"/>
        <v>4902566390</v>
      </c>
      <c r="F55" s="41">
        <v>172000000</v>
      </c>
      <c r="G55" s="41">
        <v>516000000</v>
      </c>
      <c r="H55" s="41">
        <v>4785114390</v>
      </c>
      <c r="I55" s="41">
        <v>5301114390</v>
      </c>
    </row>
    <row r="56" spans="1:9" ht="23.1" customHeight="1">
      <c r="A56" s="32" t="s">
        <v>746</v>
      </c>
      <c r="B56" s="41">
        <v>1000000</v>
      </c>
      <c r="C56" s="41">
        <v>185000000</v>
      </c>
      <c r="D56" s="41">
        <v>-85000000</v>
      </c>
      <c r="E56" s="41">
        <f t="shared" si="0"/>
        <v>100000000</v>
      </c>
      <c r="F56" s="41">
        <v>1000000</v>
      </c>
      <c r="G56" s="41">
        <v>185000000</v>
      </c>
      <c r="H56" s="41">
        <v>-130000000</v>
      </c>
      <c r="I56" s="41">
        <v>55000000</v>
      </c>
    </row>
    <row r="57" spans="1:9" ht="23.1" customHeight="1">
      <c r="A57" s="32" t="s">
        <v>686</v>
      </c>
      <c r="B57" s="41">
        <v>10960000</v>
      </c>
      <c r="C57" s="41">
        <v>1205600000</v>
      </c>
      <c r="D57" s="41">
        <v>-219200000</v>
      </c>
      <c r="E57" s="41">
        <f t="shared" si="0"/>
        <v>986400000</v>
      </c>
      <c r="F57" s="41">
        <v>10960000</v>
      </c>
      <c r="G57" s="41">
        <v>1205600000</v>
      </c>
      <c r="H57" s="41">
        <v>-794216000</v>
      </c>
      <c r="I57" s="41">
        <v>411384000</v>
      </c>
    </row>
    <row r="58" spans="1:9" ht="23.1" customHeight="1">
      <c r="A58" s="32" t="s">
        <v>668</v>
      </c>
      <c r="B58" s="41">
        <v>34000000</v>
      </c>
      <c r="C58" s="41">
        <v>0</v>
      </c>
      <c r="D58" s="41">
        <v>-40836087</v>
      </c>
      <c r="E58" s="41">
        <f t="shared" si="0"/>
        <v>-40836087</v>
      </c>
      <c r="F58" s="41">
        <v>0</v>
      </c>
      <c r="G58" s="41">
        <v>0</v>
      </c>
      <c r="H58" s="41">
        <v>0</v>
      </c>
      <c r="I58" s="41">
        <v>0</v>
      </c>
    </row>
    <row r="59" spans="1:9" ht="23.1" customHeight="1">
      <c r="A59" s="32" t="s">
        <v>760</v>
      </c>
      <c r="B59" s="41">
        <v>58000</v>
      </c>
      <c r="C59" s="41">
        <v>0</v>
      </c>
      <c r="D59" s="41">
        <v>-116000</v>
      </c>
      <c r="E59" s="41">
        <f t="shared" si="0"/>
        <v>-116000</v>
      </c>
      <c r="F59" s="41">
        <v>0</v>
      </c>
      <c r="G59" s="41">
        <v>0</v>
      </c>
      <c r="H59" s="41">
        <v>0</v>
      </c>
      <c r="I59" s="41">
        <v>0</v>
      </c>
    </row>
    <row r="60" spans="1:9" ht="23.1" customHeight="1">
      <c r="A60" s="32" t="s">
        <v>755</v>
      </c>
      <c r="B60" s="41">
        <v>669000</v>
      </c>
      <c r="C60" s="41">
        <v>0</v>
      </c>
      <c r="D60" s="41">
        <v>86970000</v>
      </c>
      <c r="E60" s="41">
        <f t="shared" si="0"/>
        <v>86970000</v>
      </c>
      <c r="F60" s="41">
        <v>0</v>
      </c>
      <c r="G60" s="41">
        <v>0</v>
      </c>
      <c r="H60" s="41">
        <v>0</v>
      </c>
      <c r="I60" s="41">
        <v>0</v>
      </c>
    </row>
    <row r="61" spans="1:9" ht="23.1" customHeight="1">
      <c r="A61" s="32" t="s">
        <v>763</v>
      </c>
      <c r="B61" s="41">
        <v>59847000</v>
      </c>
      <c r="C61" s="41">
        <v>0</v>
      </c>
      <c r="D61" s="41">
        <v>37067000</v>
      </c>
      <c r="E61" s="41">
        <f t="shared" si="0"/>
        <v>37067000</v>
      </c>
      <c r="F61" s="41">
        <v>0</v>
      </c>
      <c r="G61" s="41">
        <v>0</v>
      </c>
      <c r="H61" s="41">
        <v>0</v>
      </c>
      <c r="I61" s="41">
        <v>0</v>
      </c>
    </row>
    <row r="62" spans="1:9" ht="23.1" customHeight="1">
      <c r="A62" s="32" t="s">
        <v>758</v>
      </c>
      <c r="B62" s="41">
        <v>54009000</v>
      </c>
      <c r="C62" s="41">
        <v>0</v>
      </c>
      <c r="D62" s="41">
        <v>-369265000</v>
      </c>
      <c r="E62" s="41">
        <f t="shared" si="0"/>
        <v>-369265000</v>
      </c>
      <c r="F62" s="41">
        <v>0</v>
      </c>
      <c r="G62" s="41">
        <v>0</v>
      </c>
      <c r="H62" s="41">
        <v>0</v>
      </c>
      <c r="I62" s="41">
        <v>0</v>
      </c>
    </row>
    <row r="63" spans="1:9" ht="23.1" customHeight="1">
      <c r="A63" s="32" t="s">
        <v>724</v>
      </c>
      <c r="B63" s="41">
        <v>3000</v>
      </c>
      <c r="C63" s="41">
        <v>1524000</v>
      </c>
      <c r="D63" s="41">
        <v>-690000</v>
      </c>
      <c r="E63" s="41">
        <f t="shared" si="0"/>
        <v>834000</v>
      </c>
      <c r="F63" s="41">
        <v>3000</v>
      </c>
      <c r="G63" s="41">
        <v>1524000</v>
      </c>
      <c r="H63" s="41">
        <v>-198000</v>
      </c>
      <c r="I63" s="41">
        <v>1326000</v>
      </c>
    </row>
    <row r="64" spans="1:9" ht="23.1" customHeight="1">
      <c r="A64" s="32" t="s">
        <v>701</v>
      </c>
      <c r="B64" s="41">
        <v>205000</v>
      </c>
      <c r="C64" s="41">
        <v>31365000</v>
      </c>
      <c r="D64" s="41">
        <v>29520000</v>
      </c>
      <c r="E64" s="41">
        <f t="shared" si="0"/>
        <v>60885000</v>
      </c>
      <c r="F64" s="41">
        <v>205000</v>
      </c>
      <c r="G64" s="41">
        <v>31365000</v>
      </c>
      <c r="H64" s="41">
        <v>80974000</v>
      </c>
      <c r="I64" s="41">
        <v>112339000</v>
      </c>
    </row>
    <row r="65" spans="1:9" ht="23.1" customHeight="1">
      <c r="A65" s="32" t="s">
        <v>743</v>
      </c>
      <c r="B65" s="41">
        <v>25358000</v>
      </c>
      <c r="C65" s="41">
        <v>1394690000</v>
      </c>
      <c r="D65" s="41">
        <v>-566492000</v>
      </c>
      <c r="E65" s="41">
        <f t="shared" si="0"/>
        <v>828198000</v>
      </c>
      <c r="F65" s="41">
        <v>25358000</v>
      </c>
      <c r="G65" s="41">
        <v>1394690000</v>
      </c>
      <c r="H65" s="41">
        <v>-841872000</v>
      </c>
      <c r="I65" s="41">
        <v>552818000</v>
      </c>
    </row>
    <row r="66" spans="1:9" ht="23.1" customHeight="1">
      <c r="A66" s="32" t="s">
        <v>744</v>
      </c>
      <c r="B66" s="41">
        <v>95509000</v>
      </c>
      <c r="C66" s="41">
        <v>1337126000</v>
      </c>
      <c r="D66" s="41">
        <v>-32647000</v>
      </c>
      <c r="E66" s="41">
        <f t="shared" si="0"/>
        <v>1304479000</v>
      </c>
      <c r="F66" s="41">
        <v>95509000</v>
      </c>
      <c r="G66" s="41">
        <v>1337126000</v>
      </c>
      <c r="H66" s="41">
        <v>-95169000</v>
      </c>
      <c r="I66" s="41">
        <v>1241957000</v>
      </c>
    </row>
    <row r="67" spans="1:9" ht="23.1" customHeight="1">
      <c r="A67" s="32" t="s">
        <v>764</v>
      </c>
      <c r="B67" s="41">
        <v>18844000</v>
      </c>
      <c r="C67" s="41">
        <v>131908000</v>
      </c>
      <c r="D67" s="41">
        <v>812205000</v>
      </c>
      <c r="E67" s="41">
        <f t="shared" si="0"/>
        <v>944113000</v>
      </c>
      <c r="F67" s="41">
        <v>18844000</v>
      </c>
      <c r="G67" s="41">
        <v>131908000</v>
      </c>
      <c r="H67" s="41">
        <v>838512000</v>
      </c>
      <c r="I67" s="41">
        <v>970420000</v>
      </c>
    </row>
    <row r="68" spans="1:9" ht="23.1" customHeight="1">
      <c r="A68" s="41" t="s">
        <v>715</v>
      </c>
      <c r="B68" s="41">
        <v>1000</v>
      </c>
      <c r="C68" s="41">
        <v>0</v>
      </c>
      <c r="D68" s="41">
        <v>-310000</v>
      </c>
      <c r="E68" s="41">
        <f t="shared" si="0"/>
        <v>-310000</v>
      </c>
      <c r="F68" s="41">
        <v>0</v>
      </c>
      <c r="G68" s="41">
        <v>0</v>
      </c>
      <c r="H68" s="41">
        <v>0</v>
      </c>
      <c r="I68" s="41">
        <v>0</v>
      </c>
    </row>
    <row r="69" spans="1:9" ht="23.1" customHeight="1">
      <c r="A69" s="41" t="s">
        <v>716</v>
      </c>
      <c r="B69" s="41">
        <v>1000</v>
      </c>
      <c r="C69" s="41">
        <v>0</v>
      </c>
      <c r="D69" s="41">
        <v>-330000</v>
      </c>
      <c r="E69" s="41">
        <f t="shared" si="0"/>
        <v>-330000</v>
      </c>
      <c r="F69" s="41">
        <v>0</v>
      </c>
      <c r="G69" s="41">
        <v>0</v>
      </c>
      <c r="H69" s="41">
        <v>0</v>
      </c>
      <c r="I69" s="41">
        <v>0</v>
      </c>
    </row>
    <row r="70" spans="1:9" ht="23.1" customHeight="1">
      <c r="A70" s="32" t="s">
        <v>745</v>
      </c>
      <c r="B70" s="41">
        <v>686000</v>
      </c>
      <c r="C70" s="41">
        <v>0</v>
      </c>
      <c r="D70" s="41">
        <v>77856000</v>
      </c>
      <c r="E70" s="41">
        <f t="shared" si="0"/>
        <v>77856000</v>
      </c>
      <c r="F70" s="41">
        <v>0</v>
      </c>
      <c r="G70" s="41">
        <v>0</v>
      </c>
      <c r="H70" s="41">
        <v>0</v>
      </c>
      <c r="I70" s="41">
        <v>0</v>
      </c>
    </row>
    <row r="71" spans="1:9" ht="23.1" customHeight="1">
      <c r="A71" s="32" t="s">
        <v>736</v>
      </c>
      <c r="B71" s="41">
        <v>11643000</v>
      </c>
      <c r="C71" s="41">
        <v>0</v>
      </c>
      <c r="D71" s="41">
        <v>8739894188</v>
      </c>
      <c r="E71" s="41">
        <f t="shared" si="0"/>
        <v>8739894188</v>
      </c>
      <c r="F71" s="41">
        <v>0</v>
      </c>
      <c r="G71" s="41">
        <v>0</v>
      </c>
      <c r="H71" s="41">
        <v>0</v>
      </c>
      <c r="I71" s="41">
        <v>0</v>
      </c>
    </row>
    <row r="72" spans="1:9" ht="23.1" customHeight="1">
      <c r="A72" s="32" t="s">
        <v>723</v>
      </c>
      <c r="B72" s="41">
        <v>458000</v>
      </c>
      <c r="C72" s="41">
        <v>0</v>
      </c>
      <c r="D72" s="41">
        <v>-90933000</v>
      </c>
      <c r="E72" s="41">
        <f t="shared" ref="E72:E135" si="1">C72+D72</f>
        <v>-90933000</v>
      </c>
      <c r="F72" s="41">
        <v>0</v>
      </c>
      <c r="G72" s="41">
        <v>0</v>
      </c>
      <c r="H72" s="41">
        <v>0</v>
      </c>
      <c r="I72" s="41">
        <v>0</v>
      </c>
    </row>
    <row r="73" spans="1:9" ht="23.1" customHeight="1">
      <c r="A73" s="32" t="s">
        <v>703</v>
      </c>
      <c r="B73" s="41">
        <v>312000</v>
      </c>
      <c r="C73" s="41">
        <v>48672000</v>
      </c>
      <c r="D73" s="41">
        <v>86736000</v>
      </c>
      <c r="E73" s="41">
        <f t="shared" si="1"/>
        <v>135408000</v>
      </c>
      <c r="F73" s="41">
        <v>312000</v>
      </c>
      <c r="G73" s="41">
        <v>48672000</v>
      </c>
      <c r="H73" s="41">
        <v>145706000</v>
      </c>
      <c r="I73" s="41">
        <v>194378000</v>
      </c>
    </row>
    <row r="74" spans="1:9" ht="23.1" customHeight="1">
      <c r="A74" s="32" t="s">
        <v>738</v>
      </c>
      <c r="B74" s="41">
        <v>80813000</v>
      </c>
      <c r="C74" s="41">
        <v>80813000</v>
      </c>
      <c r="D74" s="41">
        <v>29484304386</v>
      </c>
      <c r="E74" s="41">
        <f t="shared" si="1"/>
        <v>29565117386</v>
      </c>
      <c r="F74" s="41">
        <v>80813000</v>
      </c>
      <c r="G74" s="41">
        <v>80813000</v>
      </c>
      <c r="H74" s="41">
        <v>13601409804</v>
      </c>
      <c r="I74" s="41">
        <v>13682222804</v>
      </c>
    </row>
    <row r="75" spans="1:9" ht="23.1" customHeight="1">
      <c r="A75" s="32" t="s">
        <v>748</v>
      </c>
      <c r="B75" s="41">
        <v>126480000</v>
      </c>
      <c r="C75" s="41">
        <v>0</v>
      </c>
      <c r="D75" s="41">
        <v>2446607000</v>
      </c>
      <c r="E75" s="41">
        <f t="shared" si="1"/>
        <v>2446607000</v>
      </c>
      <c r="F75" s="41">
        <v>0</v>
      </c>
      <c r="G75" s="41">
        <v>0</v>
      </c>
      <c r="H75" s="41">
        <v>0</v>
      </c>
      <c r="I75" s="41">
        <v>0</v>
      </c>
    </row>
    <row r="76" spans="1:9" ht="23.1" customHeight="1">
      <c r="A76" s="32" t="s">
        <v>766</v>
      </c>
      <c r="B76" s="41">
        <v>49816000</v>
      </c>
      <c r="C76" s="41">
        <v>0</v>
      </c>
      <c r="D76" s="41">
        <v>-2219000</v>
      </c>
      <c r="E76" s="41">
        <f t="shared" si="1"/>
        <v>-2219000</v>
      </c>
      <c r="F76" s="41">
        <v>0</v>
      </c>
      <c r="G76" s="41">
        <v>0</v>
      </c>
      <c r="H76" s="41">
        <v>0</v>
      </c>
      <c r="I76" s="41">
        <v>0</v>
      </c>
    </row>
    <row r="77" spans="1:9" ht="23.1" customHeight="1">
      <c r="A77" s="32" t="s">
        <v>710</v>
      </c>
      <c r="B77" s="41">
        <v>1000000</v>
      </c>
      <c r="C77" s="41">
        <v>0</v>
      </c>
      <c r="D77" s="41">
        <v>-270000000</v>
      </c>
      <c r="E77" s="41">
        <f t="shared" si="1"/>
        <v>-270000000</v>
      </c>
      <c r="F77" s="41">
        <v>0</v>
      </c>
      <c r="G77" s="41">
        <v>0</v>
      </c>
      <c r="H77" s="41">
        <v>0</v>
      </c>
      <c r="I77" s="41">
        <v>0</v>
      </c>
    </row>
    <row r="78" spans="1:9" ht="23.1" customHeight="1">
      <c r="A78" s="32" t="s">
        <v>739</v>
      </c>
      <c r="B78" s="41">
        <v>26610000</v>
      </c>
      <c r="C78" s="41">
        <v>0</v>
      </c>
      <c r="D78" s="41">
        <v>1632065000</v>
      </c>
      <c r="E78" s="41">
        <f t="shared" si="1"/>
        <v>1632065000</v>
      </c>
      <c r="F78" s="41">
        <v>0</v>
      </c>
      <c r="G78" s="41">
        <v>0</v>
      </c>
      <c r="H78" s="41">
        <v>0</v>
      </c>
      <c r="I78" s="41">
        <v>0</v>
      </c>
    </row>
    <row r="79" spans="1:9" ht="23.1" customHeight="1">
      <c r="A79" s="41" t="s">
        <v>687</v>
      </c>
      <c r="B79" s="41">
        <v>49000000</v>
      </c>
      <c r="C79" s="41">
        <v>0</v>
      </c>
      <c r="D79" s="41">
        <v>-6636000</v>
      </c>
      <c r="E79" s="41">
        <f t="shared" si="1"/>
        <v>-6636000</v>
      </c>
      <c r="F79" s="41">
        <v>0</v>
      </c>
      <c r="G79" s="41">
        <v>0</v>
      </c>
      <c r="H79" s="41">
        <v>0</v>
      </c>
      <c r="I79" s="41">
        <v>0</v>
      </c>
    </row>
    <row r="80" spans="1:9" ht="23.1" customHeight="1">
      <c r="A80" s="41" t="s">
        <v>709</v>
      </c>
      <c r="B80" s="41">
        <v>12033000</v>
      </c>
      <c r="C80" s="41">
        <v>0</v>
      </c>
      <c r="D80" s="41">
        <v>-850493000</v>
      </c>
      <c r="E80" s="41">
        <f t="shared" si="1"/>
        <v>-850493000</v>
      </c>
      <c r="F80" s="41">
        <v>0</v>
      </c>
      <c r="G80" s="41">
        <v>0</v>
      </c>
      <c r="H80" s="41">
        <v>0</v>
      </c>
      <c r="I80" s="41">
        <v>0</v>
      </c>
    </row>
    <row r="81" spans="1:9" ht="23.1" customHeight="1">
      <c r="A81" s="32" t="s">
        <v>749</v>
      </c>
      <c r="B81" s="41">
        <v>80000</v>
      </c>
      <c r="C81" s="41">
        <v>0</v>
      </c>
      <c r="D81" s="41">
        <v>21600000</v>
      </c>
      <c r="E81" s="41">
        <f t="shared" si="1"/>
        <v>21600000</v>
      </c>
      <c r="F81" s="41">
        <v>0</v>
      </c>
      <c r="G81" s="41">
        <v>0</v>
      </c>
      <c r="H81" s="41">
        <v>0</v>
      </c>
      <c r="I81" s="41">
        <v>0</v>
      </c>
    </row>
    <row r="82" spans="1:9" ht="23.1" customHeight="1">
      <c r="A82" s="32" t="s">
        <v>729</v>
      </c>
      <c r="B82" s="41">
        <v>2000</v>
      </c>
      <c r="C82" s="41">
        <v>684000</v>
      </c>
      <c r="D82" s="41">
        <v>278000</v>
      </c>
      <c r="E82" s="41">
        <f t="shared" si="1"/>
        <v>962000</v>
      </c>
      <c r="F82" s="41">
        <v>2000</v>
      </c>
      <c r="G82" s="41">
        <v>684000</v>
      </c>
      <c r="H82" s="41">
        <v>232000</v>
      </c>
      <c r="I82" s="41">
        <v>916000</v>
      </c>
    </row>
    <row r="83" spans="1:9" ht="23.1" customHeight="1">
      <c r="A83" s="32" t="s">
        <v>767</v>
      </c>
      <c r="B83" s="41">
        <v>15000</v>
      </c>
      <c r="C83" s="41">
        <v>3930000</v>
      </c>
      <c r="D83" s="41">
        <v>1620000</v>
      </c>
      <c r="E83" s="41">
        <f t="shared" si="1"/>
        <v>5550000</v>
      </c>
      <c r="F83" s="41">
        <v>15000</v>
      </c>
      <c r="G83" s="41">
        <v>3930000</v>
      </c>
      <c r="H83" s="41">
        <v>815000</v>
      </c>
      <c r="I83" s="41">
        <v>4745000</v>
      </c>
    </row>
    <row r="84" spans="1:9" ht="23.1" customHeight="1">
      <c r="A84" s="32" t="s">
        <v>728</v>
      </c>
      <c r="B84" s="41">
        <v>1730000</v>
      </c>
      <c r="C84" s="41">
        <v>190300000</v>
      </c>
      <c r="D84" s="41">
        <v>346000000</v>
      </c>
      <c r="E84" s="41">
        <f t="shared" si="1"/>
        <v>536300000</v>
      </c>
      <c r="F84" s="41">
        <v>1730000</v>
      </c>
      <c r="G84" s="41">
        <v>190300000</v>
      </c>
      <c r="H84" s="41">
        <v>344210000</v>
      </c>
      <c r="I84" s="41">
        <v>534510000</v>
      </c>
    </row>
    <row r="85" spans="1:9" ht="23.1" customHeight="1">
      <c r="A85" s="32" t="s">
        <v>769</v>
      </c>
      <c r="B85" s="41">
        <v>96834000</v>
      </c>
      <c r="C85" s="41">
        <v>4260696000</v>
      </c>
      <c r="D85" s="41">
        <v>6730114546</v>
      </c>
      <c r="E85" s="41">
        <f t="shared" si="1"/>
        <v>10990810546</v>
      </c>
      <c r="F85" s="41">
        <v>96834000</v>
      </c>
      <c r="G85" s="41">
        <v>4260696000</v>
      </c>
      <c r="H85" s="41">
        <v>6730009546</v>
      </c>
      <c r="I85" s="41">
        <v>10990705546</v>
      </c>
    </row>
    <row r="86" spans="1:9" ht="23.1" customHeight="1">
      <c r="A86" s="32" t="s">
        <v>779</v>
      </c>
      <c r="B86" s="41">
        <v>148256000</v>
      </c>
      <c r="C86" s="41">
        <v>2668608000</v>
      </c>
      <c r="D86" s="41">
        <v>7770939471</v>
      </c>
      <c r="E86" s="41">
        <f t="shared" si="1"/>
        <v>10439547471</v>
      </c>
      <c r="F86" s="41">
        <v>148256000</v>
      </c>
      <c r="G86" s="41">
        <v>2668608000</v>
      </c>
      <c r="H86" s="41">
        <v>7770939471</v>
      </c>
      <c r="I86" s="41">
        <v>10439547471</v>
      </c>
    </row>
    <row r="87" spans="1:9" ht="23.1" customHeight="1">
      <c r="A87" s="32" t="s">
        <v>778</v>
      </c>
      <c r="B87" s="41">
        <v>15458000</v>
      </c>
      <c r="C87" s="41">
        <v>123664000</v>
      </c>
      <c r="D87" s="41">
        <v>331081045</v>
      </c>
      <c r="E87" s="41">
        <f t="shared" si="1"/>
        <v>454745045</v>
      </c>
      <c r="F87" s="41">
        <v>15458000</v>
      </c>
      <c r="G87" s="41">
        <v>123664000</v>
      </c>
      <c r="H87" s="41">
        <v>331081045</v>
      </c>
      <c r="I87" s="41">
        <v>454745045</v>
      </c>
    </row>
    <row r="88" spans="1:9" ht="23.1" customHeight="1">
      <c r="A88" s="32" t="s">
        <v>789</v>
      </c>
      <c r="B88" s="41">
        <v>11696000</v>
      </c>
      <c r="C88" s="41">
        <v>210528000</v>
      </c>
      <c r="D88" s="41">
        <v>236939588</v>
      </c>
      <c r="E88" s="41">
        <f t="shared" si="1"/>
        <v>447467588</v>
      </c>
      <c r="F88" s="41">
        <v>11696000</v>
      </c>
      <c r="G88" s="41">
        <v>210528000</v>
      </c>
      <c r="H88" s="41">
        <v>236939588</v>
      </c>
      <c r="I88" s="41">
        <v>447467588</v>
      </c>
    </row>
    <row r="89" spans="1:9" ht="23.1" customHeight="1">
      <c r="A89" s="32" t="s">
        <v>790</v>
      </c>
      <c r="B89" s="41">
        <v>2566000</v>
      </c>
      <c r="C89" s="41">
        <v>15396000</v>
      </c>
      <c r="D89" s="41">
        <v>30021353</v>
      </c>
      <c r="E89" s="41">
        <f t="shared" si="1"/>
        <v>45417353</v>
      </c>
      <c r="F89" s="41">
        <v>2566000</v>
      </c>
      <c r="G89" s="41">
        <v>15396000</v>
      </c>
      <c r="H89" s="41">
        <v>30021353</v>
      </c>
      <c r="I89" s="41">
        <v>45417353</v>
      </c>
    </row>
    <row r="90" spans="1:9" ht="23.1" customHeight="1">
      <c r="A90" s="32" t="s">
        <v>730</v>
      </c>
      <c r="B90" s="41">
        <v>96000</v>
      </c>
      <c r="C90" s="41">
        <v>41856000</v>
      </c>
      <c r="D90" s="41">
        <v>-36960000</v>
      </c>
      <c r="E90" s="41">
        <f t="shared" si="1"/>
        <v>4896000</v>
      </c>
      <c r="F90" s="41">
        <v>96000</v>
      </c>
      <c r="G90" s="41">
        <v>41856000</v>
      </c>
      <c r="H90" s="41">
        <v>-44727000</v>
      </c>
      <c r="I90" s="41">
        <v>-2871000</v>
      </c>
    </row>
    <row r="91" spans="1:9" ht="23.1" customHeight="1">
      <c r="A91" s="32" t="s">
        <v>732</v>
      </c>
      <c r="B91" s="41">
        <v>476000</v>
      </c>
      <c r="C91" s="41">
        <v>161840000</v>
      </c>
      <c r="D91" s="41">
        <v>-133280000</v>
      </c>
      <c r="E91" s="41">
        <f t="shared" si="1"/>
        <v>28560000</v>
      </c>
      <c r="F91" s="41">
        <v>476000</v>
      </c>
      <c r="G91" s="41">
        <v>161840000</v>
      </c>
      <c r="H91" s="41">
        <v>-177449000</v>
      </c>
      <c r="I91" s="41">
        <v>-15609000</v>
      </c>
    </row>
    <row r="92" spans="1:9" ht="23.1" customHeight="1">
      <c r="A92" s="32" t="s">
        <v>721</v>
      </c>
      <c r="B92" s="41">
        <v>26037000</v>
      </c>
      <c r="C92" s="41">
        <v>3905550000</v>
      </c>
      <c r="D92" s="41">
        <v>-1730945000</v>
      </c>
      <c r="E92" s="41">
        <f t="shared" si="1"/>
        <v>2174605000</v>
      </c>
      <c r="F92" s="41">
        <v>26037000</v>
      </c>
      <c r="G92" s="41">
        <v>3905550000</v>
      </c>
      <c r="H92" s="41">
        <v>-2700340000</v>
      </c>
      <c r="I92" s="41">
        <v>1205210000</v>
      </c>
    </row>
    <row r="93" spans="1:9" ht="23.1" customHeight="1">
      <c r="A93" s="32" t="s">
        <v>694</v>
      </c>
      <c r="B93" s="41">
        <v>9243000</v>
      </c>
      <c r="C93" s="41">
        <v>489879000</v>
      </c>
      <c r="D93" s="41">
        <v>-396578000</v>
      </c>
      <c r="E93" s="41">
        <f t="shared" si="1"/>
        <v>93301000</v>
      </c>
      <c r="F93" s="41">
        <v>9243000</v>
      </c>
      <c r="G93" s="41">
        <v>489879000</v>
      </c>
      <c r="H93" s="41">
        <v>-396447000</v>
      </c>
      <c r="I93" s="41">
        <v>93432000</v>
      </c>
    </row>
    <row r="94" spans="1:9" ht="23.1" customHeight="1">
      <c r="A94" s="32" t="s">
        <v>693</v>
      </c>
      <c r="B94" s="41">
        <v>90795000</v>
      </c>
      <c r="C94" s="41">
        <v>1543515000</v>
      </c>
      <c r="D94" s="41">
        <v>-603343000</v>
      </c>
      <c r="E94" s="41">
        <f t="shared" si="1"/>
        <v>940172000</v>
      </c>
      <c r="F94" s="41">
        <v>90795000</v>
      </c>
      <c r="G94" s="41">
        <v>1543515000</v>
      </c>
      <c r="H94" s="41">
        <v>-603164000</v>
      </c>
      <c r="I94" s="41">
        <v>940351000</v>
      </c>
    </row>
    <row r="95" spans="1:9" ht="23.1" customHeight="1">
      <c r="A95" s="32" t="s">
        <v>776</v>
      </c>
      <c r="B95" s="41">
        <v>6390000</v>
      </c>
      <c r="C95" s="41">
        <v>31950000</v>
      </c>
      <c r="D95" s="41">
        <v>117800000</v>
      </c>
      <c r="E95" s="41">
        <f t="shared" si="1"/>
        <v>149750000</v>
      </c>
      <c r="F95" s="41">
        <v>6390000</v>
      </c>
      <c r="G95" s="41">
        <v>31950000</v>
      </c>
      <c r="H95" s="41">
        <v>117800000</v>
      </c>
      <c r="I95" s="41">
        <v>149750000</v>
      </c>
    </row>
    <row r="96" spans="1:9" ht="23.1" customHeight="1">
      <c r="A96" s="32" t="s">
        <v>809</v>
      </c>
      <c r="B96" s="41">
        <v>1000</v>
      </c>
      <c r="C96" s="41">
        <v>69000</v>
      </c>
      <c r="D96" s="41">
        <v>-88000</v>
      </c>
      <c r="E96" s="41">
        <f t="shared" si="1"/>
        <v>-19000</v>
      </c>
      <c r="F96" s="41">
        <v>1000</v>
      </c>
      <c r="G96" s="41">
        <v>69000</v>
      </c>
      <c r="H96" s="41">
        <v>-88000</v>
      </c>
      <c r="I96" s="41">
        <v>-19000</v>
      </c>
    </row>
    <row r="97" spans="1:9" ht="23.1" customHeight="1">
      <c r="A97" s="32" t="s">
        <v>811</v>
      </c>
      <c r="B97" s="41">
        <v>10000000</v>
      </c>
      <c r="C97" s="41">
        <v>200000000</v>
      </c>
      <c r="D97" s="41">
        <v>-205000000</v>
      </c>
      <c r="E97" s="41">
        <f t="shared" si="1"/>
        <v>-5000000</v>
      </c>
      <c r="F97" s="41">
        <v>10000000</v>
      </c>
      <c r="G97" s="41">
        <v>200000000</v>
      </c>
      <c r="H97" s="41">
        <v>-205000000</v>
      </c>
      <c r="I97" s="41">
        <v>-5000000</v>
      </c>
    </row>
    <row r="98" spans="1:9" ht="23.1" customHeight="1">
      <c r="A98" s="32" t="s">
        <v>129</v>
      </c>
      <c r="B98" s="41">
        <v>680000</v>
      </c>
      <c r="C98" s="41">
        <v>373903695</v>
      </c>
      <c r="D98" s="41">
        <v>-1212127799</v>
      </c>
      <c r="E98" s="41">
        <f t="shared" si="1"/>
        <v>-838224104</v>
      </c>
      <c r="F98" s="41">
        <v>680000</v>
      </c>
      <c r="G98" s="41">
        <v>373903695</v>
      </c>
      <c r="H98" s="41">
        <v>-690177675</v>
      </c>
      <c r="I98" s="41">
        <v>-316273980</v>
      </c>
    </row>
    <row r="99" spans="1:9" ht="23.1" customHeight="1">
      <c r="A99" s="32" t="s">
        <v>805</v>
      </c>
      <c r="B99" s="41">
        <v>419000</v>
      </c>
      <c r="C99" s="41">
        <v>137013000</v>
      </c>
      <c r="D99" s="41">
        <v>-113130000</v>
      </c>
      <c r="E99" s="41">
        <f t="shared" si="1"/>
        <v>23883000</v>
      </c>
      <c r="F99" s="41">
        <v>419000</v>
      </c>
      <c r="G99" s="41">
        <v>137013000</v>
      </c>
      <c r="H99" s="41">
        <v>-113130000</v>
      </c>
      <c r="I99" s="41">
        <v>23883000</v>
      </c>
    </row>
    <row r="100" spans="1:9" ht="23.1" customHeight="1">
      <c r="A100" s="32" t="s">
        <v>130</v>
      </c>
      <c r="B100" s="41">
        <v>2000000</v>
      </c>
      <c r="C100" s="41">
        <v>143962920</v>
      </c>
      <c r="D100" s="41">
        <v>-1119711600</v>
      </c>
      <c r="E100" s="41">
        <f t="shared" si="1"/>
        <v>-975748680</v>
      </c>
      <c r="F100" s="41">
        <v>2000000</v>
      </c>
      <c r="G100" s="41">
        <v>143962920</v>
      </c>
      <c r="H100" s="41">
        <v>-1060272950</v>
      </c>
      <c r="I100" s="41">
        <v>-916310030</v>
      </c>
    </row>
    <row r="101" spans="1:9" ht="23.1" customHeight="1">
      <c r="A101" s="32" t="s">
        <v>785</v>
      </c>
      <c r="B101" s="41">
        <v>1000</v>
      </c>
      <c r="C101" s="41">
        <v>250000</v>
      </c>
      <c r="D101" s="41">
        <v>-230000</v>
      </c>
      <c r="E101" s="41">
        <f t="shared" si="1"/>
        <v>20000</v>
      </c>
      <c r="F101" s="41">
        <v>1000</v>
      </c>
      <c r="G101" s="41">
        <v>250000</v>
      </c>
      <c r="H101" s="41">
        <v>-230000</v>
      </c>
      <c r="I101" s="41">
        <v>20000</v>
      </c>
    </row>
    <row r="102" spans="1:9" ht="23.1" customHeight="1">
      <c r="A102" s="32" t="s">
        <v>768</v>
      </c>
      <c r="B102" s="41">
        <v>3938000</v>
      </c>
      <c r="C102" s="41">
        <v>689150000</v>
      </c>
      <c r="D102" s="41">
        <v>-572041000</v>
      </c>
      <c r="E102" s="41">
        <f t="shared" si="1"/>
        <v>117109000</v>
      </c>
      <c r="F102" s="41">
        <v>3938000</v>
      </c>
      <c r="G102" s="41">
        <v>689150000</v>
      </c>
      <c r="H102" s="41">
        <v>-578913000</v>
      </c>
      <c r="I102" s="41">
        <v>110237000</v>
      </c>
    </row>
    <row r="103" spans="1:9" ht="23.1" customHeight="1">
      <c r="A103" s="32" t="s">
        <v>727</v>
      </c>
      <c r="B103" s="41">
        <v>21019000</v>
      </c>
      <c r="C103" s="41">
        <v>1639482000</v>
      </c>
      <c r="D103" s="41">
        <v>-1127440000</v>
      </c>
      <c r="E103" s="41">
        <f t="shared" si="1"/>
        <v>512042000</v>
      </c>
      <c r="F103" s="41">
        <v>21019000</v>
      </c>
      <c r="G103" s="41">
        <v>1639482000</v>
      </c>
      <c r="H103" s="41">
        <v>-1238040000</v>
      </c>
      <c r="I103" s="41">
        <v>401442000</v>
      </c>
    </row>
    <row r="104" spans="1:9" ht="23.1" customHeight="1">
      <c r="A104" s="32" t="s">
        <v>782</v>
      </c>
      <c r="B104" s="41">
        <v>96755000</v>
      </c>
      <c r="C104" s="41">
        <v>2999405000</v>
      </c>
      <c r="D104" s="41">
        <v>-2165334000</v>
      </c>
      <c r="E104" s="41">
        <f t="shared" si="1"/>
        <v>834071000</v>
      </c>
      <c r="F104" s="41">
        <v>96755000</v>
      </c>
      <c r="G104" s="41">
        <v>2999405000</v>
      </c>
      <c r="H104" s="41">
        <v>-2165334000</v>
      </c>
      <c r="I104" s="41">
        <v>834071000</v>
      </c>
    </row>
    <row r="105" spans="1:9" ht="23.1" customHeight="1">
      <c r="A105" s="32" t="s">
        <v>131</v>
      </c>
      <c r="B105" s="41">
        <v>1002000</v>
      </c>
      <c r="C105" s="41">
        <v>651132291</v>
      </c>
      <c r="D105" s="41">
        <v>-1221187770</v>
      </c>
      <c r="E105" s="41">
        <f t="shared" si="1"/>
        <v>-570055479</v>
      </c>
      <c r="F105" s="41">
        <v>1002000</v>
      </c>
      <c r="G105" s="41">
        <v>651132291</v>
      </c>
      <c r="H105" s="41">
        <v>-1175799752</v>
      </c>
      <c r="I105" s="41">
        <v>-524667461</v>
      </c>
    </row>
    <row r="106" spans="1:9" ht="23.1" customHeight="1">
      <c r="A106" s="32" t="s">
        <v>765</v>
      </c>
      <c r="B106" s="41">
        <v>1</v>
      </c>
      <c r="C106" s="41">
        <v>1111111</v>
      </c>
      <c r="D106" s="41">
        <v>-1683303</v>
      </c>
      <c r="E106" s="41">
        <f t="shared" si="1"/>
        <v>-572192</v>
      </c>
      <c r="F106" s="41">
        <v>1</v>
      </c>
      <c r="G106" s="41">
        <v>1111111</v>
      </c>
      <c r="H106" s="41">
        <v>-1622222</v>
      </c>
      <c r="I106" s="41">
        <v>-511111</v>
      </c>
    </row>
    <row r="107" spans="1:9" ht="23.1" customHeight="1">
      <c r="A107" s="32" t="s">
        <v>797</v>
      </c>
      <c r="B107" s="41">
        <v>1203000</v>
      </c>
      <c r="C107" s="41">
        <v>208119000</v>
      </c>
      <c r="D107" s="41">
        <v>40902000</v>
      </c>
      <c r="E107" s="41">
        <f t="shared" si="1"/>
        <v>249021000</v>
      </c>
      <c r="F107" s="41">
        <v>1203000</v>
      </c>
      <c r="G107" s="41">
        <v>208119000</v>
      </c>
      <c r="H107" s="41">
        <v>40902000</v>
      </c>
      <c r="I107" s="41">
        <v>249021000</v>
      </c>
    </row>
    <row r="108" spans="1:9" ht="23.1" customHeight="1">
      <c r="A108" s="32" t="s">
        <v>791</v>
      </c>
      <c r="B108" s="41">
        <v>32939000</v>
      </c>
      <c r="C108" s="41">
        <v>4117375000</v>
      </c>
      <c r="D108" s="41">
        <v>-2737132000</v>
      </c>
      <c r="E108" s="41">
        <f t="shared" si="1"/>
        <v>1380243000</v>
      </c>
      <c r="F108" s="41">
        <v>32939000</v>
      </c>
      <c r="G108" s="41">
        <v>4117375000</v>
      </c>
      <c r="H108" s="41">
        <v>-2737132000</v>
      </c>
      <c r="I108" s="41">
        <v>1380243000</v>
      </c>
    </row>
    <row r="109" spans="1:9" ht="23.1" customHeight="1">
      <c r="A109" s="32" t="s">
        <v>773</v>
      </c>
      <c r="B109" s="41">
        <v>6390000</v>
      </c>
      <c r="C109" s="41">
        <v>428130000</v>
      </c>
      <c r="D109" s="41">
        <v>240343000</v>
      </c>
      <c r="E109" s="41">
        <f t="shared" si="1"/>
        <v>668473000</v>
      </c>
      <c r="F109" s="41">
        <v>6390000</v>
      </c>
      <c r="G109" s="41">
        <v>428130000</v>
      </c>
      <c r="H109" s="41">
        <v>240343000</v>
      </c>
      <c r="I109" s="41">
        <v>668473000</v>
      </c>
    </row>
    <row r="110" spans="1:9" ht="23.1" customHeight="1">
      <c r="A110" s="32" t="s">
        <v>742</v>
      </c>
      <c r="B110" s="41">
        <v>71451000</v>
      </c>
      <c r="C110" s="41">
        <v>2715138000</v>
      </c>
      <c r="D110" s="41">
        <v>6323759600</v>
      </c>
      <c r="E110" s="41">
        <f t="shared" si="1"/>
        <v>9038897600</v>
      </c>
      <c r="F110" s="41">
        <v>71451000</v>
      </c>
      <c r="G110" s="41">
        <v>2715138000</v>
      </c>
      <c r="H110" s="41">
        <v>1859186600</v>
      </c>
      <c r="I110" s="41">
        <v>4574324600</v>
      </c>
    </row>
    <row r="111" spans="1:9" ht="23.1" customHeight="1">
      <c r="A111" s="32" t="s">
        <v>800</v>
      </c>
      <c r="B111" s="41">
        <v>100000</v>
      </c>
      <c r="C111" s="41">
        <v>8000000</v>
      </c>
      <c r="D111" s="41">
        <v>-6000000</v>
      </c>
      <c r="E111" s="41">
        <f t="shared" si="1"/>
        <v>2000000</v>
      </c>
      <c r="F111" s="41">
        <v>100000</v>
      </c>
      <c r="G111" s="41">
        <v>8000000</v>
      </c>
      <c r="H111" s="41">
        <v>-6000000</v>
      </c>
      <c r="I111" s="41">
        <v>2000000</v>
      </c>
    </row>
    <row r="112" spans="1:9" ht="23.1" customHeight="1">
      <c r="A112" s="32" t="s">
        <v>781</v>
      </c>
      <c r="B112" s="41">
        <v>22508000</v>
      </c>
      <c r="C112" s="41">
        <v>787780000</v>
      </c>
      <c r="D112" s="41">
        <v>79972894</v>
      </c>
      <c r="E112" s="41">
        <f t="shared" si="1"/>
        <v>867752894</v>
      </c>
      <c r="F112" s="41">
        <v>22508000</v>
      </c>
      <c r="G112" s="41">
        <v>787780000</v>
      </c>
      <c r="H112" s="41">
        <v>79972894</v>
      </c>
      <c r="I112" s="41">
        <v>867752894</v>
      </c>
    </row>
    <row r="113" spans="1:9" ht="23.1" customHeight="1">
      <c r="A113" s="32" t="s">
        <v>780</v>
      </c>
      <c r="B113" s="41">
        <v>2292000</v>
      </c>
      <c r="C113" s="41">
        <v>20628000</v>
      </c>
      <c r="D113" s="41">
        <v>55804000</v>
      </c>
      <c r="E113" s="41">
        <f t="shared" si="1"/>
        <v>76432000</v>
      </c>
      <c r="F113" s="41">
        <v>2292000</v>
      </c>
      <c r="G113" s="41">
        <v>20628000</v>
      </c>
      <c r="H113" s="41">
        <v>55804000</v>
      </c>
      <c r="I113" s="41">
        <v>76432000</v>
      </c>
    </row>
    <row r="114" spans="1:9" ht="23.1" customHeight="1">
      <c r="A114" s="32" t="s">
        <v>761</v>
      </c>
      <c r="B114" s="41">
        <v>50000</v>
      </c>
      <c r="C114" s="41">
        <v>9450000</v>
      </c>
      <c r="D114" s="41">
        <v>-6150000</v>
      </c>
      <c r="E114" s="41">
        <f t="shared" si="1"/>
        <v>3300000</v>
      </c>
      <c r="F114" s="41">
        <v>50000</v>
      </c>
      <c r="G114" s="41">
        <v>9450000</v>
      </c>
      <c r="H114" s="41">
        <v>-6900000</v>
      </c>
      <c r="I114" s="41">
        <v>2550000</v>
      </c>
    </row>
    <row r="115" spans="1:9" ht="23.1" customHeight="1">
      <c r="A115" s="32" t="s">
        <v>775</v>
      </c>
      <c r="B115" s="41">
        <v>77600000</v>
      </c>
      <c r="C115" s="41">
        <v>1784800000</v>
      </c>
      <c r="D115" s="41">
        <v>-304518267</v>
      </c>
      <c r="E115" s="41">
        <f t="shared" si="1"/>
        <v>1480281733</v>
      </c>
      <c r="F115" s="41">
        <v>77600000</v>
      </c>
      <c r="G115" s="41">
        <v>1784800000</v>
      </c>
      <c r="H115" s="41">
        <v>-304518267</v>
      </c>
      <c r="I115" s="41">
        <v>1480281733</v>
      </c>
    </row>
    <row r="116" spans="1:9" ht="23.1" customHeight="1">
      <c r="A116" s="32" t="s">
        <v>777</v>
      </c>
      <c r="B116" s="41">
        <v>3582000</v>
      </c>
      <c r="C116" s="41">
        <v>14328000</v>
      </c>
      <c r="D116" s="41">
        <v>34656000</v>
      </c>
      <c r="E116" s="41">
        <f t="shared" si="1"/>
        <v>48984000</v>
      </c>
      <c r="F116" s="41">
        <v>3582000</v>
      </c>
      <c r="G116" s="41">
        <v>14328000</v>
      </c>
      <c r="H116" s="41">
        <v>34656000</v>
      </c>
      <c r="I116" s="41">
        <v>48984000</v>
      </c>
    </row>
    <row r="117" spans="1:9" ht="23.1" customHeight="1">
      <c r="A117" s="32" t="s">
        <v>772</v>
      </c>
      <c r="B117" s="41">
        <v>120000</v>
      </c>
      <c r="C117" s="41">
        <v>75960000</v>
      </c>
      <c r="D117" s="41">
        <v>-43920000</v>
      </c>
      <c r="E117" s="41">
        <f t="shared" si="1"/>
        <v>32040000</v>
      </c>
      <c r="F117" s="41">
        <v>120000</v>
      </c>
      <c r="G117" s="41">
        <v>75960000</v>
      </c>
      <c r="H117" s="41">
        <v>-43920000</v>
      </c>
      <c r="I117" s="41">
        <v>32040000</v>
      </c>
    </row>
    <row r="118" spans="1:9" ht="23.1" customHeight="1">
      <c r="A118" s="32" t="s">
        <v>750</v>
      </c>
      <c r="B118" s="41">
        <v>25269000</v>
      </c>
      <c r="C118" s="41">
        <v>11295243000</v>
      </c>
      <c r="D118" s="41">
        <v>-6797361000</v>
      </c>
      <c r="E118" s="41">
        <f t="shared" si="1"/>
        <v>4497882000</v>
      </c>
      <c r="F118" s="41">
        <v>25269000</v>
      </c>
      <c r="G118" s="41">
        <v>11295243000</v>
      </c>
      <c r="H118" s="41">
        <v>-7423086000</v>
      </c>
      <c r="I118" s="41">
        <v>3872157000</v>
      </c>
    </row>
    <row r="119" spans="1:9" ht="23.1" customHeight="1">
      <c r="A119" s="32" t="s">
        <v>808</v>
      </c>
      <c r="B119" s="41">
        <v>5000</v>
      </c>
      <c r="C119" s="41">
        <v>700000</v>
      </c>
      <c r="D119" s="41">
        <v>-900000</v>
      </c>
      <c r="E119" s="41">
        <f t="shared" si="1"/>
        <v>-200000</v>
      </c>
      <c r="F119" s="41">
        <v>5000</v>
      </c>
      <c r="G119" s="41">
        <v>700000</v>
      </c>
      <c r="H119" s="41">
        <v>-900000</v>
      </c>
      <c r="I119" s="41">
        <v>-200000</v>
      </c>
    </row>
    <row r="120" spans="1:9" ht="23.1" customHeight="1">
      <c r="A120" s="32" t="s">
        <v>774</v>
      </c>
      <c r="B120" s="41">
        <v>40112000</v>
      </c>
      <c r="C120" s="41">
        <v>4011200000</v>
      </c>
      <c r="D120" s="41">
        <v>944412000</v>
      </c>
      <c r="E120" s="41">
        <f t="shared" si="1"/>
        <v>4955612000</v>
      </c>
      <c r="F120" s="41">
        <v>40112000</v>
      </c>
      <c r="G120" s="41">
        <v>4011200000</v>
      </c>
      <c r="H120" s="41">
        <v>944412000</v>
      </c>
      <c r="I120" s="41">
        <v>4955612000</v>
      </c>
    </row>
    <row r="121" spans="1:9" ht="23.1" customHeight="1">
      <c r="A121" s="32" t="s">
        <v>762</v>
      </c>
      <c r="B121" s="41">
        <v>157019000</v>
      </c>
      <c r="C121" s="41">
        <v>5495665000</v>
      </c>
      <c r="D121" s="41">
        <v>-1982980000</v>
      </c>
      <c r="E121" s="41">
        <f t="shared" si="1"/>
        <v>3512685000</v>
      </c>
      <c r="F121" s="41">
        <v>157019000</v>
      </c>
      <c r="G121" s="41">
        <v>5495665000</v>
      </c>
      <c r="H121" s="41">
        <v>-2119120000</v>
      </c>
      <c r="I121" s="41">
        <v>3376545000</v>
      </c>
    </row>
    <row r="122" spans="1:9" ht="23.1" customHeight="1">
      <c r="A122" s="32" t="s">
        <v>784</v>
      </c>
      <c r="B122" s="41">
        <v>877000</v>
      </c>
      <c r="C122" s="41">
        <v>17540000</v>
      </c>
      <c r="D122" s="41">
        <v>38590000</v>
      </c>
      <c r="E122" s="41">
        <f t="shared" si="1"/>
        <v>56130000</v>
      </c>
      <c r="F122" s="41">
        <v>877000</v>
      </c>
      <c r="G122" s="41">
        <v>17540000</v>
      </c>
      <c r="H122" s="41">
        <v>38590000</v>
      </c>
      <c r="I122" s="41">
        <v>56130000</v>
      </c>
    </row>
    <row r="123" spans="1:9" ht="23.1" customHeight="1">
      <c r="A123" s="32" t="s">
        <v>132</v>
      </c>
      <c r="B123" s="41">
        <v>2000</v>
      </c>
      <c r="C123" s="41">
        <v>1399640</v>
      </c>
      <c r="D123" s="41">
        <v>-1179699</v>
      </c>
      <c r="E123" s="41">
        <f t="shared" si="1"/>
        <v>219941</v>
      </c>
      <c r="F123" s="41">
        <v>2000</v>
      </c>
      <c r="G123" s="41">
        <v>1399640</v>
      </c>
      <c r="H123" s="41">
        <v>-1350343</v>
      </c>
      <c r="I123" s="41">
        <v>49297</v>
      </c>
    </row>
    <row r="124" spans="1:9" ht="23.1" customHeight="1">
      <c r="A124" s="32" t="s">
        <v>133</v>
      </c>
      <c r="B124" s="41">
        <v>1949000</v>
      </c>
      <c r="C124" s="41">
        <v>604034424</v>
      </c>
      <c r="D124" s="41">
        <v>-2359516527</v>
      </c>
      <c r="E124" s="41">
        <f t="shared" si="1"/>
        <v>-1755482103</v>
      </c>
      <c r="F124" s="41">
        <v>1949000</v>
      </c>
      <c r="G124" s="41">
        <v>604034424</v>
      </c>
      <c r="H124" s="41">
        <v>-635695915</v>
      </c>
      <c r="I124" s="41">
        <v>-31661491</v>
      </c>
    </row>
    <row r="125" spans="1:9" ht="23.1" customHeight="1">
      <c r="A125" s="32" t="s">
        <v>770</v>
      </c>
      <c r="B125" s="41">
        <v>3126000</v>
      </c>
      <c r="C125" s="41">
        <v>250080000</v>
      </c>
      <c r="D125" s="41">
        <v>-40880000</v>
      </c>
      <c r="E125" s="41">
        <f t="shared" si="1"/>
        <v>209200000</v>
      </c>
      <c r="F125" s="41">
        <v>3126000</v>
      </c>
      <c r="G125" s="41">
        <v>250080000</v>
      </c>
      <c r="H125" s="41">
        <v>-42120000</v>
      </c>
      <c r="I125" s="41">
        <v>207960000</v>
      </c>
    </row>
    <row r="126" spans="1:9" ht="23.1" customHeight="1">
      <c r="A126" s="32" t="s">
        <v>788</v>
      </c>
      <c r="B126" s="41">
        <v>371000</v>
      </c>
      <c r="C126" s="41">
        <v>198485000</v>
      </c>
      <c r="D126" s="41">
        <v>-100170000</v>
      </c>
      <c r="E126" s="41">
        <f t="shared" si="1"/>
        <v>98315000</v>
      </c>
      <c r="F126" s="41">
        <v>371000</v>
      </c>
      <c r="G126" s="41">
        <v>198485000</v>
      </c>
      <c r="H126" s="41">
        <v>-100170000</v>
      </c>
      <c r="I126" s="41">
        <v>98315000</v>
      </c>
    </row>
    <row r="127" spans="1:9" ht="23.1" customHeight="1">
      <c r="A127" s="32" t="s">
        <v>801</v>
      </c>
      <c r="B127" s="41">
        <v>6010000</v>
      </c>
      <c r="C127" s="41">
        <v>1466440000</v>
      </c>
      <c r="D127" s="41">
        <v>-1488880000</v>
      </c>
      <c r="E127" s="41">
        <f t="shared" si="1"/>
        <v>-22440000</v>
      </c>
      <c r="F127" s="41">
        <v>6010000</v>
      </c>
      <c r="G127" s="41">
        <v>1466440000</v>
      </c>
      <c r="H127" s="41">
        <v>-1488880000</v>
      </c>
      <c r="I127" s="41">
        <v>-22440000</v>
      </c>
    </row>
    <row r="128" spans="1:9" ht="23.1" customHeight="1">
      <c r="A128" s="32" t="s">
        <v>799</v>
      </c>
      <c r="B128" s="41">
        <v>1006000</v>
      </c>
      <c r="C128" s="41">
        <v>160960000</v>
      </c>
      <c r="D128" s="41">
        <v>-20420000</v>
      </c>
      <c r="E128" s="41">
        <f t="shared" si="1"/>
        <v>140540000</v>
      </c>
      <c r="F128" s="41">
        <v>1006000</v>
      </c>
      <c r="G128" s="41">
        <v>160960000</v>
      </c>
      <c r="H128" s="41">
        <v>-20420000</v>
      </c>
      <c r="I128" s="41">
        <v>140540000</v>
      </c>
    </row>
    <row r="129" spans="1:9" ht="23.1" customHeight="1">
      <c r="A129" s="32" t="s">
        <v>786</v>
      </c>
      <c r="B129" s="41">
        <v>3000000</v>
      </c>
      <c r="C129" s="41">
        <v>291000000</v>
      </c>
      <c r="D129" s="41">
        <v>18000000</v>
      </c>
      <c r="E129" s="41">
        <f t="shared" si="1"/>
        <v>309000000</v>
      </c>
      <c r="F129" s="41">
        <v>3000000</v>
      </c>
      <c r="G129" s="41">
        <v>291000000</v>
      </c>
      <c r="H129" s="41">
        <v>18000000</v>
      </c>
      <c r="I129" s="41">
        <v>309000000</v>
      </c>
    </row>
    <row r="130" spans="1:9" ht="23.1" customHeight="1">
      <c r="A130" s="32" t="s">
        <v>787</v>
      </c>
      <c r="B130" s="41">
        <v>16654000</v>
      </c>
      <c r="C130" s="41">
        <v>516274000</v>
      </c>
      <c r="D130" s="41">
        <v>-4010767</v>
      </c>
      <c r="E130" s="41">
        <f t="shared" si="1"/>
        <v>512263233</v>
      </c>
      <c r="F130" s="41">
        <v>16654000</v>
      </c>
      <c r="G130" s="41">
        <v>516274000</v>
      </c>
      <c r="H130" s="41">
        <v>-4010767</v>
      </c>
      <c r="I130" s="41">
        <v>512263233</v>
      </c>
    </row>
    <row r="131" spans="1:9" ht="23.1" customHeight="1">
      <c r="A131" s="32" t="s">
        <v>795</v>
      </c>
      <c r="B131" s="41">
        <v>146000</v>
      </c>
      <c r="C131" s="41">
        <v>91980000</v>
      </c>
      <c r="D131" s="41">
        <v>-61314000</v>
      </c>
      <c r="E131" s="41">
        <f t="shared" si="1"/>
        <v>30666000</v>
      </c>
      <c r="F131" s="41">
        <v>146000</v>
      </c>
      <c r="G131" s="41">
        <v>91980000</v>
      </c>
      <c r="H131" s="41">
        <v>-61314000</v>
      </c>
      <c r="I131" s="41">
        <v>30666000</v>
      </c>
    </row>
    <row r="132" spans="1:9" ht="23.1" customHeight="1">
      <c r="A132" s="32" t="s">
        <v>792</v>
      </c>
      <c r="B132" s="41">
        <v>10000</v>
      </c>
      <c r="C132" s="41">
        <v>5500000</v>
      </c>
      <c r="D132" s="41">
        <v>-3000000</v>
      </c>
      <c r="E132" s="41">
        <f t="shared" si="1"/>
        <v>2500000</v>
      </c>
      <c r="F132" s="41">
        <v>10000</v>
      </c>
      <c r="G132" s="41">
        <v>5500000</v>
      </c>
      <c r="H132" s="41">
        <v>-3000000</v>
      </c>
      <c r="I132" s="41">
        <v>2500000</v>
      </c>
    </row>
    <row r="133" spans="1:9" ht="23.1" customHeight="1">
      <c r="A133" s="32" t="s">
        <v>793</v>
      </c>
      <c r="B133" s="41">
        <v>25000</v>
      </c>
      <c r="C133" s="41">
        <v>11250000</v>
      </c>
      <c r="D133" s="41">
        <v>-5621000</v>
      </c>
      <c r="E133" s="41">
        <f t="shared" si="1"/>
        <v>5629000</v>
      </c>
      <c r="F133" s="41">
        <v>25000</v>
      </c>
      <c r="G133" s="41">
        <v>11250000</v>
      </c>
      <c r="H133" s="41">
        <v>-5621000</v>
      </c>
      <c r="I133" s="41">
        <v>5629000</v>
      </c>
    </row>
    <row r="134" spans="1:9" ht="23.1" customHeight="1">
      <c r="A134" s="32" t="s">
        <v>794</v>
      </c>
      <c r="B134" s="41">
        <v>10000</v>
      </c>
      <c r="C134" s="41">
        <v>4300000</v>
      </c>
      <c r="D134" s="41">
        <v>-2600000</v>
      </c>
      <c r="E134" s="41">
        <f t="shared" si="1"/>
        <v>1700000</v>
      </c>
      <c r="F134" s="41">
        <v>10000</v>
      </c>
      <c r="G134" s="41">
        <v>4300000</v>
      </c>
      <c r="H134" s="41">
        <v>-2600000</v>
      </c>
      <c r="I134" s="41">
        <v>1700000</v>
      </c>
    </row>
    <row r="135" spans="1:9" ht="23.1" customHeight="1">
      <c r="A135" s="32" t="s">
        <v>798</v>
      </c>
      <c r="B135" s="41">
        <v>21000</v>
      </c>
      <c r="C135" s="41">
        <v>5985000</v>
      </c>
      <c r="D135" s="41">
        <v>-2471000</v>
      </c>
      <c r="E135" s="41">
        <f t="shared" si="1"/>
        <v>3514000</v>
      </c>
      <c r="F135" s="41">
        <v>21000</v>
      </c>
      <c r="G135" s="41">
        <v>5985000</v>
      </c>
      <c r="H135" s="41">
        <v>-2471000</v>
      </c>
      <c r="I135" s="41">
        <v>3514000</v>
      </c>
    </row>
    <row r="136" spans="1:9" ht="23.1" customHeight="1">
      <c r="A136" s="32" t="s">
        <v>796</v>
      </c>
      <c r="B136" s="41">
        <v>20000</v>
      </c>
      <c r="C136" s="41">
        <v>4300000</v>
      </c>
      <c r="D136" s="41">
        <v>-2600000</v>
      </c>
      <c r="E136" s="41">
        <f t="shared" ref="E136:E142" si="2">C136+D136</f>
        <v>1700000</v>
      </c>
      <c r="F136" s="41">
        <v>20000</v>
      </c>
      <c r="G136" s="41">
        <v>4300000</v>
      </c>
      <c r="H136" s="41">
        <v>-2600000</v>
      </c>
      <c r="I136" s="41">
        <v>1700000</v>
      </c>
    </row>
    <row r="137" spans="1:9" ht="23.1" customHeight="1">
      <c r="A137" s="32" t="s">
        <v>783</v>
      </c>
      <c r="B137" s="41">
        <v>30000</v>
      </c>
      <c r="C137" s="41">
        <v>9720000</v>
      </c>
      <c r="D137" s="41">
        <v>-9390000</v>
      </c>
      <c r="E137" s="41">
        <f t="shared" si="2"/>
        <v>330000</v>
      </c>
      <c r="F137" s="41">
        <v>30000</v>
      </c>
      <c r="G137" s="41">
        <v>9720000</v>
      </c>
      <c r="H137" s="41">
        <v>-9390000</v>
      </c>
      <c r="I137" s="41">
        <v>330000</v>
      </c>
    </row>
    <row r="138" spans="1:9" ht="23.1" customHeight="1">
      <c r="A138" s="32" t="s">
        <v>804</v>
      </c>
      <c r="B138" s="41">
        <v>1801000</v>
      </c>
      <c r="C138" s="41">
        <v>1494830000</v>
      </c>
      <c r="D138" s="41">
        <v>-1512830000</v>
      </c>
      <c r="E138" s="41">
        <f t="shared" si="2"/>
        <v>-18000000</v>
      </c>
      <c r="F138" s="41">
        <v>1801000</v>
      </c>
      <c r="G138" s="41">
        <v>1494830000</v>
      </c>
      <c r="H138" s="41">
        <v>-1512830000</v>
      </c>
      <c r="I138" s="41">
        <v>-18000000</v>
      </c>
    </row>
    <row r="139" spans="1:9" ht="23.1" customHeight="1">
      <c r="A139" s="32" t="s">
        <v>806</v>
      </c>
      <c r="B139" s="41">
        <v>1000</v>
      </c>
      <c r="C139" s="41">
        <v>227000</v>
      </c>
      <c r="D139" s="41">
        <v>-177000</v>
      </c>
      <c r="E139" s="41">
        <f t="shared" si="2"/>
        <v>50000</v>
      </c>
      <c r="F139" s="41">
        <v>1000</v>
      </c>
      <c r="G139" s="41">
        <v>227000</v>
      </c>
      <c r="H139" s="41">
        <v>-177000</v>
      </c>
      <c r="I139" s="41">
        <v>50000</v>
      </c>
    </row>
    <row r="140" spans="1:9" ht="23.1" customHeight="1">
      <c r="A140" s="32" t="s">
        <v>810</v>
      </c>
      <c r="B140" s="41">
        <v>1060000</v>
      </c>
      <c r="C140" s="41">
        <v>371000000</v>
      </c>
      <c r="D140" s="41">
        <v>-525440000</v>
      </c>
      <c r="E140" s="41">
        <f t="shared" si="2"/>
        <v>-154440000</v>
      </c>
      <c r="F140" s="41">
        <v>1060000</v>
      </c>
      <c r="G140" s="41">
        <v>371000000</v>
      </c>
      <c r="H140" s="41">
        <v>-525440000</v>
      </c>
      <c r="I140" s="41">
        <v>-154440000</v>
      </c>
    </row>
    <row r="141" spans="1:9" ht="23.1" customHeight="1">
      <c r="A141" s="32" t="s">
        <v>803</v>
      </c>
      <c r="B141" s="41">
        <v>711000</v>
      </c>
      <c r="C141" s="41">
        <v>142200000</v>
      </c>
      <c r="D141" s="41">
        <v>-147653000</v>
      </c>
      <c r="E141" s="41">
        <f t="shared" si="2"/>
        <v>-5453000</v>
      </c>
      <c r="F141" s="41">
        <v>711000</v>
      </c>
      <c r="G141" s="41">
        <v>142200000</v>
      </c>
      <c r="H141" s="41">
        <v>-147653000</v>
      </c>
      <c r="I141" s="41">
        <v>-5453000</v>
      </c>
    </row>
    <row r="142" spans="1:9" ht="23.1" customHeight="1">
      <c r="A142" s="32" t="s">
        <v>813</v>
      </c>
      <c r="B142" s="41">
        <v>61171</v>
      </c>
      <c r="C142" s="41">
        <v>355383251697</v>
      </c>
      <c r="D142" s="41">
        <v>-309321601169</v>
      </c>
      <c r="E142" s="41">
        <f t="shared" si="2"/>
        <v>46061650528</v>
      </c>
      <c r="F142" s="41">
        <v>61171</v>
      </c>
      <c r="G142" s="41">
        <v>355383251697</v>
      </c>
      <c r="H142" s="41">
        <v>-287106915653</v>
      </c>
      <c r="I142" s="41">
        <v>68276336044</v>
      </c>
    </row>
    <row r="143" spans="1:9" ht="23.1" customHeight="1" thickBot="1">
      <c r="A143" s="32" t="s">
        <v>45</v>
      </c>
      <c r="B143" s="42">
        <f>SUBTOTAL(109,B7:B142)</f>
        <v>4364714685</v>
      </c>
      <c r="C143" s="42">
        <f t="shared" ref="C143:H143" si="3">SUBTOTAL(109,C7:C142)</f>
        <v>14521494123375</v>
      </c>
      <c r="D143" s="42">
        <f t="shared" si="3"/>
        <v>-14804185388932</v>
      </c>
      <c r="E143" s="42">
        <f t="shared" si="3"/>
        <v>-282691265557</v>
      </c>
      <c r="F143" s="42">
        <f t="shared" si="3"/>
        <v>3757815235</v>
      </c>
      <c r="G143" s="42">
        <f t="shared" si="3"/>
        <v>14521494123375</v>
      </c>
      <c r="H143" s="42">
        <f t="shared" si="3"/>
        <v>-14843316469189</v>
      </c>
      <c r="I143" s="42">
        <f>SUBTOTAL(109,I7:I142)</f>
        <v>-321985548802</v>
      </c>
    </row>
    <row r="144" spans="1:9" ht="23.1" customHeight="1" thickTop="1">
      <c r="A144" s="32" t="s">
        <v>46</v>
      </c>
      <c r="B144" s="66"/>
      <c r="C144" s="65"/>
      <c r="D144" s="65"/>
      <c r="E144" s="65"/>
      <c r="F144" s="66"/>
      <c r="G144" s="65"/>
      <c r="H144" s="65"/>
      <c r="I144" s="65"/>
    </row>
    <row r="147" spans="1:9">
      <c r="A147" s="125" t="s">
        <v>814</v>
      </c>
      <c r="B147" s="126"/>
      <c r="C147" s="126"/>
      <c r="D147" s="126"/>
      <c r="E147" s="126"/>
      <c r="F147" s="126"/>
      <c r="G147" s="126"/>
      <c r="H147" s="126"/>
      <c r="I147" s="127"/>
    </row>
    <row r="149" spans="1:9">
      <c r="E149" s="41"/>
      <c r="I149" s="83"/>
    </row>
    <row r="150" spans="1:9">
      <c r="E150" s="41"/>
      <c r="I150" s="83"/>
    </row>
    <row r="151" spans="1:9">
      <c r="E151" s="41"/>
      <c r="I151" s="83"/>
    </row>
    <row r="152" spans="1:9">
      <c r="E152" s="41"/>
      <c r="I152" s="83"/>
    </row>
    <row r="153" spans="1:9">
      <c r="E153" s="41"/>
      <c r="I153" s="83"/>
    </row>
    <row r="154" spans="1:9">
      <c r="E154" s="41"/>
      <c r="I154" s="83"/>
    </row>
    <row r="155" spans="1:9">
      <c r="I155" s="83"/>
    </row>
  </sheetData>
  <mergeCells count="7">
    <mergeCell ref="A147:I14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58" orientation="landscape" horizontalDpi="4294967295" verticalDpi="4294967295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39"/>
  <sheetViews>
    <sheetView rightToLeft="1" view="pageBreakPreview" topLeftCell="A22" zoomScale="106" zoomScaleNormal="100" zoomScaleSheetLayoutView="106" workbookViewId="0">
      <selection activeCell="J43" sqref="B27:J43"/>
    </sheetView>
  </sheetViews>
  <sheetFormatPr defaultColWidth="9" defaultRowHeight="18.75"/>
  <cols>
    <col min="1" max="1" width="35.25" style="70" bestFit="1" customWidth="1"/>
    <col min="2" max="2" width="17.75" style="70" bestFit="1" customWidth="1"/>
    <col min="3" max="3" width="16.25" style="70" bestFit="1" customWidth="1"/>
    <col min="4" max="4" width="15.25" style="70" bestFit="1" customWidth="1"/>
    <col min="5" max="5" width="17.75" style="70" bestFit="1" customWidth="1"/>
    <col min="6" max="6" width="19" style="70" bestFit="1" customWidth="1"/>
    <col min="7" max="7" width="16.375" style="70" bestFit="1" customWidth="1"/>
    <col min="8" max="8" width="16.5" style="70" bestFit="1" customWidth="1"/>
    <col min="9" max="9" width="19.125" style="70" bestFit="1" customWidth="1"/>
    <col min="10" max="10" width="17.75" style="67" bestFit="1" customWidth="1"/>
    <col min="11" max="11" width="20" style="67" customWidth="1"/>
    <col min="12" max="16384" width="9" style="67"/>
  </cols>
  <sheetData>
    <row r="1" spans="1:11" ht="21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11" ht="21">
      <c r="A2" s="128" t="s">
        <v>198</v>
      </c>
      <c r="B2" s="128"/>
      <c r="C2" s="128"/>
      <c r="D2" s="128"/>
      <c r="E2" s="128"/>
      <c r="F2" s="128"/>
      <c r="G2" s="128"/>
      <c r="H2" s="128"/>
      <c r="I2" s="128"/>
    </row>
    <row r="3" spans="1:11" ht="21">
      <c r="A3" s="128" t="s">
        <v>199</v>
      </c>
      <c r="B3" s="128"/>
      <c r="C3" s="128"/>
      <c r="D3" s="128"/>
      <c r="E3" s="128"/>
      <c r="F3" s="128"/>
      <c r="G3" s="128"/>
      <c r="H3" s="128"/>
      <c r="I3" s="128"/>
    </row>
    <row r="4" spans="1:11">
      <c r="A4" s="131" t="s">
        <v>819</v>
      </c>
      <c r="B4" s="131"/>
      <c r="C4" s="131"/>
      <c r="D4" s="131"/>
      <c r="E4" s="131"/>
      <c r="F4" s="131"/>
      <c r="G4" s="131"/>
      <c r="H4" s="131"/>
      <c r="I4" s="131"/>
    </row>
    <row r="6" spans="1:11" ht="19.5" customHeight="1">
      <c r="A6" s="68"/>
      <c r="B6" s="132" t="s">
        <v>215</v>
      </c>
      <c r="C6" s="132"/>
      <c r="D6" s="132"/>
      <c r="E6" s="132"/>
      <c r="F6" s="132" t="s">
        <v>216</v>
      </c>
      <c r="G6" s="132"/>
      <c r="H6" s="132"/>
      <c r="I6" s="132"/>
    </row>
    <row r="7" spans="1:11" ht="20.25" customHeight="1">
      <c r="A7" s="133"/>
      <c r="B7" s="129" t="s">
        <v>820</v>
      </c>
      <c r="C7" s="129" t="s">
        <v>821</v>
      </c>
      <c r="D7" s="129" t="s">
        <v>822</v>
      </c>
      <c r="E7" s="129" t="s">
        <v>45</v>
      </c>
      <c r="F7" s="129" t="s">
        <v>820</v>
      </c>
      <c r="G7" s="129" t="s">
        <v>821</v>
      </c>
      <c r="H7" s="129" t="s">
        <v>822</v>
      </c>
      <c r="I7" s="129" t="s">
        <v>45</v>
      </c>
    </row>
    <row r="8" spans="1:11" ht="20.25" customHeight="1">
      <c r="A8" s="134"/>
      <c r="B8" s="130"/>
      <c r="C8" s="130"/>
      <c r="D8" s="130"/>
      <c r="E8" s="130"/>
      <c r="F8" s="130"/>
      <c r="G8" s="130"/>
      <c r="H8" s="130"/>
      <c r="I8" s="130"/>
    </row>
    <row r="9" spans="1:11">
      <c r="A9" s="134"/>
      <c r="B9" s="69" t="s">
        <v>823</v>
      </c>
      <c r="C9" s="69" t="s">
        <v>824</v>
      </c>
      <c r="D9" s="69" t="s">
        <v>825</v>
      </c>
      <c r="E9" s="132"/>
      <c r="F9" s="69" t="s">
        <v>825</v>
      </c>
      <c r="G9" s="69" t="s">
        <v>825</v>
      </c>
      <c r="H9" s="69" t="s">
        <v>825</v>
      </c>
      <c r="I9" s="132"/>
    </row>
    <row r="10" spans="1:11" ht="23.1" customHeight="1">
      <c r="A10" s="29" t="s">
        <v>121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100"/>
    </row>
    <row r="11" spans="1:11" ht="23.1" customHeight="1">
      <c r="A11" s="32" t="s">
        <v>112</v>
      </c>
      <c r="B11" s="41">
        <v>14352029806</v>
      </c>
      <c r="C11" s="41">
        <v>0</v>
      </c>
      <c r="D11" s="41">
        <v>0</v>
      </c>
      <c r="E11" s="41">
        <v>14352029806</v>
      </c>
      <c r="F11" s="41">
        <v>35916372645</v>
      </c>
      <c r="G11" s="41">
        <v>-90625000</v>
      </c>
      <c r="H11" s="41">
        <v>0</v>
      </c>
      <c r="I11" s="41">
        <v>35825747645</v>
      </c>
      <c r="J11" s="100"/>
      <c r="K11" s="100"/>
    </row>
    <row r="12" spans="1:11" ht="23.1" customHeight="1">
      <c r="A12" s="32" t="s">
        <v>108</v>
      </c>
      <c r="B12" s="41">
        <v>18853511810</v>
      </c>
      <c r="C12" s="41">
        <v>0</v>
      </c>
      <c r="D12" s="41">
        <v>60246907</v>
      </c>
      <c r="E12" s="41">
        <v>18913758717</v>
      </c>
      <c r="F12" s="41">
        <v>62291638195</v>
      </c>
      <c r="G12" s="41">
        <v>-219629968</v>
      </c>
      <c r="H12" s="41">
        <v>-141864375</v>
      </c>
      <c r="I12" s="41">
        <v>61930143852</v>
      </c>
      <c r="J12" s="100"/>
      <c r="K12" s="100"/>
    </row>
    <row r="13" spans="1:11" ht="23.1" customHeight="1">
      <c r="A13" s="32" t="s">
        <v>99</v>
      </c>
      <c r="B13" s="41">
        <v>29242142413</v>
      </c>
      <c r="C13" s="41">
        <v>0</v>
      </c>
      <c r="D13" s="41">
        <v>1695016</v>
      </c>
      <c r="E13" s="41">
        <v>29243837429</v>
      </c>
      <c r="F13" s="41">
        <v>248691675277</v>
      </c>
      <c r="G13" s="41">
        <v>-261192484</v>
      </c>
      <c r="H13" s="41">
        <v>-9062500</v>
      </c>
      <c r="I13" s="41">
        <v>248421420293</v>
      </c>
      <c r="J13" s="100"/>
      <c r="K13" s="100"/>
    </row>
    <row r="14" spans="1:11" ht="23.1" customHeight="1">
      <c r="A14" s="32" t="s">
        <v>118</v>
      </c>
      <c r="B14" s="41">
        <v>6785014001</v>
      </c>
      <c r="C14" s="41">
        <v>-90625000</v>
      </c>
      <c r="D14" s="41">
        <v>0</v>
      </c>
      <c r="E14" s="41">
        <v>6694389001</v>
      </c>
      <c r="F14" s="41">
        <v>6785014001</v>
      </c>
      <c r="G14" s="41">
        <v>-90625000</v>
      </c>
      <c r="H14" s="41">
        <v>0</v>
      </c>
      <c r="I14" s="41">
        <v>6694389001</v>
      </c>
      <c r="J14" s="100"/>
      <c r="K14" s="100"/>
    </row>
    <row r="15" spans="1:11" ht="23.1" customHeight="1">
      <c r="A15" s="32" t="s">
        <v>89</v>
      </c>
      <c r="B15" s="41">
        <v>4625802892</v>
      </c>
      <c r="C15" s="41">
        <v>0</v>
      </c>
      <c r="D15" s="41">
        <v>0</v>
      </c>
      <c r="E15" s="41">
        <v>4625802892</v>
      </c>
      <c r="F15" s="41">
        <v>14842123177</v>
      </c>
      <c r="G15" s="41">
        <v>-85625000</v>
      </c>
      <c r="H15" s="41">
        <v>0</v>
      </c>
      <c r="I15" s="41">
        <v>14756498177</v>
      </c>
      <c r="J15" s="100"/>
      <c r="K15" s="100"/>
    </row>
    <row r="16" spans="1:11" ht="23.1" customHeight="1">
      <c r="A16" s="32" t="s">
        <v>246</v>
      </c>
      <c r="B16" s="41">
        <v>0</v>
      </c>
      <c r="C16" s="41">
        <v>0</v>
      </c>
      <c r="D16" s="41">
        <v>0</v>
      </c>
      <c r="E16" s="41">
        <v>0</v>
      </c>
      <c r="F16" s="41">
        <v>2089759063</v>
      </c>
      <c r="G16" s="41">
        <v>0</v>
      </c>
      <c r="H16" s="41">
        <v>-15625000</v>
      </c>
      <c r="I16" s="41">
        <v>2074134063</v>
      </c>
      <c r="J16" s="100"/>
      <c r="K16" s="100"/>
    </row>
    <row r="17" spans="1:11" ht="23.1" customHeight="1">
      <c r="A17" s="32" t="s">
        <v>111</v>
      </c>
      <c r="B17" s="41">
        <v>117448940927</v>
      </c>
      <c r="C17" s="41">
        <v>0</v>
      </c>
      <c r="D17" s="41">
        <v>0</v>
      </c>
      <c r="E17" s="41">
        <v>117448940927</v>
      </c>
      <c r="F17" s="41">
        <v>405429459695</v>
      </c>
      <c r="G17" s="41">
        <v>-815625000</v>
      </c>
      <c r="H17" s="41">
        <v>0</v>
      </c>
      <c r="I17" s="41">
        <v>404613834695</v>
      </c>
      <c r="J17" s="100"/>
      <c r="K17" s="100"/>
    </row>
    <row r="18" spans="1:11" ht="23.1" customHeight="1">
      <c r="A18" s="32" t="s">
        <v>96</v>
      </c>
      <c r="B18" s="41">
        <v>2377201070</v>
      </c>
      <c r="C18" s="41">
        <v>0</v>
      </c>
      <c r="D18" s="41">
        <v>0</v>
      </c>
      <c r="E18" s="41">
        <v>2377201070</v>
      </c>
      <c r="F18" s="41">
        <v>13046219835</v>
      </c>
      <c r="G18" s="41">
        <v>-33750000</v>
      </c>
      <c r="H18" s="41">
        <v>0</v>
      </c>
      <c r="I18" s="41">
        <v>13012469835</v>
      </c>
      <c r="J18" s="100"/>
      <c r="K18" s="100"/>
    </row>
    <row r="19" spans="1:11" ht="23.1" customHeight="1">
      <c r="A19" s="32" t="s">
        <v>105</v>
      </c>
      <c r="B19" s="41">
        <v>14315716947</v>
      </c>
      <c r="C19" s="41">
        <v>0</v>
      </c>
      <c r="D19" s="41">
        <v>4066346154</v>
      </c>
      <c r="E19" s="41">
        <v>18382063101</v>
      </c>
      <c r="F19" s="41">
        <v>79462866283</v>
      </c>
      <c r="G19" s="41">
        <v>-111310096</v>
      </c>
      <c r="H19" s="41">
        <v>-19907420</v>
      </c>
      <c r="I19" s="41">
        <v>79331648767</v>
      </c>
      <c r="J19" s="100"/>
      <c r="K19" s="100"/>
    </row>
    <row r="20" spans="1:11" ht="23.1" customHeight="1">
      <c r="A20" s="32" t="s">
        <v>115</v>
      </c>
      <c r="B20" s="41">
        <v>46126391858</v>
      </c>
      <c r="C20" s="41">
        <v>0</v>
      </c>
      <c r="D20" s="41">
        <v>29629630</v>
      </c>
      <c r="E20" s="41">
        <v>46156021488</v>
      </c>
      <c r="F20" s="41">
        <v>54616490305</v>
      </c>
      <c r="G20" s="41">
        <v>-73807870</v>
      </c>
      <c r="H20" s="41">
        <v>-20000000</v>
      </c>
      <c r="I20" s="41">
        <v>54522682435</v>
      </c>
      <c r="J20" s="100"/>
      <c r="K20" s="100"/>
    </row>
    <row r="21" spans="1:11" ht="23.1" customHeight="1">
      <c r="A21" s="32" t="s">
        <v>250</v>
      </c>
      <c r="B21" s="41">
        <v>6712511111</v>
      </c>
      <c r="C21" s="41">
        <v>0</v>
      </c>
      <c r="D21" s="41">
        <v>40000000</v>
      </c>
      <c r="E21" s="41">
        <v>6752511111</v>
      </c>
      <c r="F21" s="41">
        <v>57032091189</v>
      </c>
      <c r="G21" s="41">
        <v>0</v>
      </c>
      <c r="H21" s="41">
        <v>-78750000</v>
      </c>
      <c r="I21" s="41">
        <v>56953341189</v>
      </c>
      <c r="J21" s="100"/>
      <c r="K21" s="100"/>
    </row>
    <row r="22" spans="1:11" ht="23.1" customHeight="1">
      <c r="A22" s="32" t="s">
        <v>93</v>
      </c>
      <c r="B22" s="41">
        <v>9208214091</v>
      </c>
      <c r="C22" s="41">
        <v>0</v>
      </c>
      <c r="D22" s="41">
        <v>0</v>
      </c>
      <c r="E22" s="41">
        <v>9208214091</v>
      </c>
      <c r="F22" s="41">
        <v>57463338911</v>
      </c>
      <c r="G22" s="41">
        <v>-116000000</v>
      </c>
      <c r="H22" s="41">
        <v>0</v>
      </c>
      <c r="I22" s="41">
        <v>57347338911</v>
      </c>
      <c r="J22" s="100"/>
      <c r="K22" s="100"/>
    </row>
    <row r="23" spans="1:11" ht="23.1" customHeight="1">
      <c r="A23" s="32" t="s">
        <v>102</v>
      </c>
      <c r="B23" s="41">
        <v>28266673506</v>
      </c>
      <c r="C23" s="41">
        <v>231635534</v>
      </c>
      <c r="D23" s="41">
        <v>308351054</v>
      </c>
      <c r="E23" s="41">
        <v>28806660094</v>
      </c>
      <c r="F23" s="41">
        <v>450664366116</v>
      </c>
      <c r="G23" s="41">
        <v>-269127399</v>
      </c>
      <c r="H23" s="41">
        <v>5044742830</v>
      </c>
      <c r="I23" s="41">
        <v>455439981547</v>
      </c>
      <c r="J23" s="100"/>
      <c r="K23" s="100"/>
    </row>
    <row r="24" spans="1:11" ht="23.1" customHeight="1">
      <c r="A24" s="32" t="s">
        <v>813</v>
      </c>
      <c r="B24" s="41">
        <v>0</v>
      </c>
      <c r="C24" s="41">
        <v>46061650528</v>
      </c>
      <c r="D24" s="41">
        <v>0</v>
      </c>
      <c r="E24" s="41">
        <f>B24+C24+D24</f>
        <v>46061650528</v>
      </c>
      <c r="F24" s="41">
        <v>0</v>
      </c>
      <c r="G24" s="41">
        <v>68276336044</v>
      </c>
      <c r="H24" s="41">
        <v>16364118964</v>
      </c>
      <c r="I24" s="41">
        <f>F24+G24+H24</f>
        <v>84640455008</v>
      </c>
      <c r="J24" s="100"/>
      <c r="K24" s="100"/>
    </row>
    <row r="25" spans="1:11" ht="23.1" customHeight="1" thickBot="1">
      <c r="A25" s="32" t="s">
        <v>45</v>
      </c>
      <c r="B25" s="42">
        <f t="shared" ref="B25:I25" si="0">SUM(B10:B24)</f>
        <v>298314150432</v>
      </c>
      <c r="C25" s="42">
        <f t="shared" si="0"/>
        <v>46202661062</v>
      </c>
      <c r="D25" s="42">
        <f t="shared" si="0"/>
        <v>4506268761</v>
      </c>
      <c r="E25" s="42">
        <f t="shared" si="0"/>
        <v>349023080255</v>
      </c>
      <c r="F25" s="42">
        <f t="shared" si="0"/>
        <v>1488331414692</v>
      </c>
      <c r="G25" s="42">
        <f t="shared" si="0"/>
        <v>66109018227</v>
      </c>
      <c r="H25" s="42">
        <f t="shared" si="0"/>
        <v>21123652499</v>
      </c>
      <c r="I25" s="42">
        <f t="shared" si="0"/>
        <v>1575564085418</v>
      </c>
    </row>
    <row r="26" spans="1:11" ht="23.1" customHeight="1" thickTop="1">
      <c r="A26" s="73" t="s">
        <v>46</v>
      </c>
      <c r="B26" s="65"/>
      <c r="C26" s="65"/>
      <c r="D26" s="65"/>
      <c r="E26" s="65"/>
      <c r="F26" s="65"/>
      <c r="G26" s="65"/>
      <c r="H26" s="65"/>
      <c r="I26" s="65"/>
    </row>
    <row r="27" spans="1:11">
      <c r="B27" s="85"/>
      <c r="E27" s="86"/>
      <c r="F27" s="85"/>
      <c r="G27" s="41"/>
      <c r="H27" s="41"/>
    </row>
    <row r="28" spans="1:11">
      <c r="E28" s="86"/>
      <c r="G28" s="41"/>
      <c r="H28" s="41"/>
      <c r="I28" s="86"/>
    </row>
    <row r="29" spans="1:11">
      <c r="G29" s="41"/>
      <c r="H29" s="41"/>
      <c r="I29" s="86"/>
    </row>
    <row r="30" spans="1:11">
      <c r="G30" s="41"/>
      <c r="H30" s="41"/>
    </row>
    <row r="31" spans="1:11">
      <c r="G31" s="41"/>
      <c r="H31" s="41"/>
    </row>
    <row r="32" spans="1:11">
      <c r="G32" s="41"/>
      <c r="H32" s="41"/>
    </row>
    <row r="33" spans="7:8">
      <c r="G33" s="41"/>
      <c r="H33" s="41"/>
    </row>
    <row r="34" spans="7:8">
      <c r="G34" s="41"/>
      <c r="H34" s="41"/>
    </row>
    <row r="35" spans="7:8">
      <c r="G35" s="41"/>
      <c r="H35" s="86"/>
    </row>
    <row r="36" spans="7:8">
      <c r="G36" s="41"/>
    </row>
    <row r="37" spans="7:8">
      <c r="G37" s="41"/>
    </row>
    <row r="38" spans="7:8">
      <c r="G38" s="41"/>
    </row>
    <row r="39" spans="7:8">
      <c r="G39" s="8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66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604"/>
  <sheetViews>
    <sheetView rightToLeft="1" view="pageBreakPreview" topLeftCell="A586" zoomScale="106" zoomScaleNormal="100" zoomScaleSheetLayoutView="106" workbookViewId="0">
      <selection activeCell="A597" sqref="A597:J602"/>
    </sheetView>
  </sheetViews>
  <sheetFormatPr defaultColWidth="9" defaultRowHeight="18.75"/>
  <cols>
    <col min="1" max="1" width="39.125" style="70" customWidth="1"/>
    <col min="2" max="2" width="16.5" style="70" bestFit="1" customWidth="1"/>
    <col min="3" max="3" width="16.25" style="70" customWidth="1"/>
    <col min="4" max="4" width="15.375" style="70" customWidth="1"/>
    <col min="5" max="5" width="16.25" style="70" customWidth="1"/>
    <col min="6" max="6" width="16.875" style="70" customWidth="1"/>
    <col min="7" max="7" width="17.75" style="70" bestFit="1" customWidth="1"/>
    <col min="8" max="8" width="16.25" style="70" customWidth="1"/>
    <col min="9" max="9" width="17.625" style="70" bestFit="1" customWidth="1"/>
    <col min="10" max="10" width="16.25" style="70" customWidth="1"/>
    <col min="11" max="11" width="16.875" style="70" customWidth="1"/>
    <col min="12" max="12" width="17.625" style="70" customWidth="1"/>
    <col min="13" max="13" width="15.125" style="70" bestFit="1" customWidth="1"/>
    <col min="14" max="16384" width="9" style="70"/>
  </cols>
  <sheetData>
    <row r="1" spans="1:13" ht="2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21">
      <c r="A2" s="128" t="s">
        <v>198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 ht="21">
      <c r="A3" s="128" t="s">
        <v>199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5" spans="1:13">
      <c r="A5" s="131" t="s">
        <v>826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7" spans="1:13" ht="19.5" customHeight="1" thickBot="1">
      <c r="A7" s="74"/>
      <c r="B7" s="132" t="s">
        <v>215</v>
      </c>
      <c r="C7" s="132"/>
      <c r="D7" s="132"/>
      <c r="E7" s="132"/>
      <c r="F7" s="132"/>
      <c r="G7" s="132" t="s">
        <v>216</v>
      </c>
      <c r="H7" s="132"/>
      <c r="I7" s="132"/>
      <c r="J7" s="132"/>
      <c r="K7" s="132"/>
    </row>
    <row r="8" spans="1:13" ht="19.5" customHeight="1">
      <c r="A8" s="135" t="s">
        <v>827</v>
      </c>
      <c r="B8" s="129" t="s">
        <v>828</v>
      </c>
      <c r="C8" s="129" t="s">
        <v>821</v>
      </c>
      <c r="D8" s="129" t="s">
        <v>822</v>
      </c>
      <c r="E8" s="129" t="s">
        <v>45</v>
      </c>
      <c r="F8" s="129"/>
      <c r="G8" s="129" t="s">
        <v>828</v>
      </c>
      <c r="H8" s="129" t="s">
        <v>821</v>
      </c>
      <c r="I8" s="129" t="s">
        <v>822</v>
      </c>
      <c r="J8" s="129" t="s">
        <v>45</v>
      </c>
      <c r="K8" s="129"/>
    </row>
    <row r="9" spans="1:13" ht="18.75" customHeight="1" thickBot="1">
      <c r="A9" s="135"/>
      <c r="B9" s="130"/>
      <c r="C9" s="130"/>
      <c r="D9" s="130"/>
      <c r="E9" s="132"/>
      <c r="F9" s="132"/>
      <c r="G9" s="130"/>
      <c r="H9" s="130"/>
      <c r="I9" s="130"/>
      <c r="J9" s="132"/>
      <c r="K9" s="132"/>
    </row>
    <row r="10" spans="1:13" ht="28.5" customHeight="1" thickBot="1">
      <c r="A10" s="136"/>
      <c r="B10" s="69" t="s">
        <v>823</v>
      </c>
      <c r="C10" s="69" t="s">
        <v>825</v>
      </c>
      <c r="D10" s="69" t="s">
        <v>825</v>
      </c>
      <c r="E10" s="75" t="s">
        <v>162</v>
      </c>
      <c r="F10" s="75" t="s">
        <v>829</v>
      </c>
      <c r="G10" s="69" t="s">
        <v>823</v>
      </c>
      <c r="H10" s="69" t="s">
        <v>825</v>
      </c>
      <c r="I10" s="69" t="s">
        <v>825</v>
      </c>
      <c r="J10" s="75" t="s">
        <v>162</v>
      </c>
      <c r="K10" s="75" t="s">
        <v>829</v>
      </c>
    </row>
    <row r="11" spans="1:13" ht="23.1" customHeight="1">
      <c r="A11" s="29" t="s">
        <v>234</v>
      </c>
      <c r="B11" s="41">
        <v>0</v>
      </c>
      <c r="C11" s="41">
        <v>0</v>
      </c>
      <c r="D11" s="41">
        <v>0</v>
      </c>
      <c r="E11" s="41">
        <f>B11+C11+D11</f>
        <v>0</v>
      </c>
      <c r="F11" s="41">
        <f>E11/درآمدها!$C$10*100</f>
        <v>0</v>
      </c>
      <c r="G11" s="41">
        <v>294065</v>
      </c>
      <c r="H11" s="41">
        <v>0</v>
      </c>
      <c r="I11" s="41">
        <v>-72654</v>
      </c>
      <c r="J11" s="41">
        <v>221411</v>
      </c>
      <c r="K11" s="31">
        <f>J11/درآمدها!$C$10*100</f>
        <v>9.5000619387025822E-6</v>
      </c>
      <c r="L11" s="86"/>
      <c r="M11" s="86"/>
    </row>
    <row r="12" spans="1:13" ht="23.1" customHeight="1">
      <c r="A12" s="32" t="s">
        <v>279</v>
      </c>
      <c r="B12" s="41">
        <v>0</v>
      </c>
      <c r="C12" s="41">
        <v>0</v>
      </c>
      <c r="D12" s="41">
        <v>0</v>
      </c>
      <c r="E12" s="41">
        <f t="shared" ref="E12:E51" si="0">B12+C12+D12</f>
        <v>0</v>
      </c>
      <c r="F12" s="41">
        <f>E12/درآمدها!$C$10*100</f>
        <v>0</v>
      </c>
      <c r="G12" s="41">
        <v>0</v>
      </c>
      <c r="H12" s="41">
        <v>0</v>
      </c>
      <c r="I12" s="41">
        <v>-693065322</v>
      </c>
      <c r="J12" s="41">
        <v>-693065322</v>
      </c>
      <c r="K12" s="31">
        <f>J12/درآمدها!$C$10*100</f>
        <v>-2.9737291672802386E-2</v>
      </c>
      <c r="L12" s="86"/>
      <c r="M12" s="86"/>
    </row>
    <row r="13" spans="1:13" ht="23.1" customHeight="1">
      <c r="A13" s="32" t="s">
        <v>271</v>
      </c>
      <c r="B13" s="41">
        <v>0</v>
      </c>
      <c r="C13" s="41">
        <v>0</v>
      </c>
      <c r="D13" s="41">
        <v>0</v>
      </c>
      <c r="E13" s="41">
        <f t="shared" si="0"/>
        <v>0</v>
      </c>
      <c r="F13" s="41">
        <f>E13/درآمدها!$C$10*100</f>
        <v>0</v>
      </c>
      <c r="G13" s="41">
        <v>0</v>
      </c>
      <c r="H13" s="41">
        <v>0</v>
      </c>
      <c r="I13" s="41">
        <v>-2305999214</v>
      </c>
      <c r="J13" s="41">
        <v>-2305999214</v>
      </c>
      <c r="K13" s="31">
        <f>J13/درآمدها!$C$10*100</f>
        <v>-9.8943301658903443E-2</v>
      </c>
      <c r="L13" s="86"/>
      <c r="M13" s="86"/>
    </row>
    <row r="14" spans="1:13" ht="23.1" customHeight="1">
      <c r="A14" s="32" t="s">
        <v>23</v>
      </c>
      <c r="B14" s="41">
        <v>0</v>
      </c>
      <c r="C14" s="41">
        <v>-49600131102</v>
      </c>
      <c r="D14" s="41">
        <v>0</v>
      </c>
      <c r="E14" s="41">
        <f t="shared" si="0"/>
        <v>-49600131102</v>
      </c>
      <c r="F14" s="41">
        <f>E14/درآمدها!$C$10*100</f>
        <v>-2.128188381050482</v>
      </c>
      <c r="G14" s="41">
        <v>0</v>
      </c>
      <c r="H14" s="41">
        <v>-54588503389</v>
      </c>
      <c r="I14" s="41">
        <v>60289762457</v>
      </c>
      <c r="J14" s="41">
        <v>5701259068</v>
      </c>
      <c r="K14" s="31">
        <f>J14/درآمدها!$C$10*100</f>
        <v>0.24462341200116416</v>
      </c>
      <c r="L14" s="86"/>
      <c r="M14" s="86"/>
    </row>
    <row r="15" spans="1:13" ht="23.1" customHeight="1">
      <c r="A15" s="32" t="s">
        <v>31</v>
      </c>
      <c r="B15" s="41">
        <v>0</v>
      </c>
      <c r="C15" s="41">
        <v>-1964669221</v>
      </c>
      <c r="D15" s="41">
        <v>0</v>
      </c>
      <c r="E15" s="41">
        <f t="shared" si="0"/>
        <v>-1964669221</v>
      </c>
      <c r="F15" s="41">
        <f>E15/درآمدها!$C$10*100</f>
        <v>-8.4297886232222202E-2</v>
      </c>
      <c r="G15" s="41">
        <v>9922473198</v>
      </c>
      <c r="H15" s="41">
        <v>-2864641890</v>
      </c>
      <c r="I15" s="41">
        <v>33383602299</v>
      </c>
      <c r="J15" s="41">
        <v>40441433607</v>
      </c>
      <c r="K15" s="31">
        <f>J15/درآمدها!$C$10*100</f>
        <v>1.7352169682465106</v>
      </c>
      <c r="L15" s="86"/>
      <c r="M15" s="86"/>
    </row>
    <row r="16" spans="1:13" ht="23.1" customHeight="1">
      <c r="A16" s="32" t="s">
        <v>32</v>
      </c>
      <c r="B16" s="41">
        <v>0</v>
      </c>
      <c r="C16" s="41">
        <v>-512372585</v>
      </c>
      <c r="D16" s="41">
        <v>0</v>
      </c>
      <c r="E16" s="41">
        <f t="shared" si="0"/>
        <v>-512372585</v>
      </c>
      <c r="F16" s="41">
        <f>E16/درآمدها!$C$10*100</f>
        <v>-2.1984324596308013E-2</v>
      </c>
      <c r="G16" s="41">
        <v>368361920</v>
      </c>
      <c r="H16" s="41">
        <v>-1512502792</v>
      </c>
      <c r="I16" s="41">
        <v>11656698029</v>
      </c>
      <c r="J16" s="41">
        <v>10512557157</v>
      </c>
      <c r="K16" s="31">
        <f>J16/درآمدها!$C$10*100</f>
        <v>0.45106134801636372</v>
      </c>
      <c r="L16" s="86"/>
      <c r="M16" s="86"/>
    </row>
    <row r="17" spans="1:13" ht="23.1" customHeight="1">
      <c r="A17" s="32" t="s">
        <v>43</v>
      </c>
      <c r="B17" s="41">
        <v>0</v>
      </c>
      <c r="C17" s="41">
        <v>-190414924909</v>
      </c>
      <c r="D17" s="41">
        <v>0</v>
      </c>
      <c r="E17" s="41">
        <f t="shared" si="0"/>
        <v>-190414924909</v>
      </c>
      <c r="F17" s="41">
        <f>E17/درآمدها!$C$10*100</f>
        <v>-8.170116122003428</v>
      </c>
      <c r="G17" s="41">
        <v>0</v>
      </c>
      <c r="H17" s="41">
        <v>-224299882401</v>
      </c>
      <c r="I17" s="41">
        <v>59002971831</v>
      </c>
      <c r="J17" s="41">
        <v>-165296910570</v>
      </c>
      <c r="K17" s="31">
        <f>J17/درآمدها!$C$10*100</f>
        <v>-7.0923797313194985</v>
      </c>
      <c r="L17" s="86"/>
      <c r="M17" s="86"/>
    </row>
    <row r="18" spans="1:13" ht="23.1" customHeight="1">
      <c r="A18" s="32" t="s">
        <v>19</v>
      </c>
      <c r="B18" s="41">
        <v>0</v>
      </c>
      <c r="C18" s="41">
        <v>642205751</v>
      </c>
      <c r="D18" s="41">
        <v>0</v>
      </c>
      <c r="E18" s="41">
        <f t="shared" si="0"/>
        <v>642205751</v>
      </c>
      <c r="F18" s="41">
        <f>E18/درآمدها!$C$10*100</f>
        <v>2.7555064616893506E-2</v>
      </c>
      <c r="G18" s="41">
        <v>432851636</v>
      </c>
      <c r="H18" s="41">
        <v>-103336720</v>
      </c>
      <c r="I18" s="41">
        <v>0</v>
      </c>
      <c r="J18" s="41">
        <v>329514916</v>
      </c>
      <c r="K18" s="31">
        <f>J18/درآمدها!$C$10*100</f>
        <v>1.4138466976466294E-2</v>
      </c>
      <c r="L18" s="86"/>
      <c r="M18" s="86"/>
    </row>
    <row r="19" spans="1:13" ht="23.1" customHeight="1">
      <c r="A19" s="32" t="s">
        <v>278</v>
      </c>
      <c r="B19" s="41">
        <v>0</v>
      </c>
      <c r="C19" s="41">
        <v>0</v>
      </c>
      <c r="D19" s="41">
        <v>0</v>
      </c>
      <c r="E19" s="41">
        <f t="shared" si="0"/>
        <v>0</v>
      </c>
      <c r="F19" s="41">
        <f>E19/درآمدها!$C$10*100</f>
        <v>0</v>
      </c>
      <c r="G19" s="41">
        <v>0</v>
      </c>
      <c r="H19" s="41">
        <v>0</v>
      </c>
      <c r="I19" s="41">
        <v>-1126751198</v>
      </c>
      <c r="J19" s="41">
        <v>-1126751198</v>
      </c>
      <c r="K19" s="31">
        <f>J19/درآمدها!$C$10*100</f>
        <v>-4.8345412696330969E-2</v>
      </c>
      <c r="L19" s="86"/>
      <c r="M19" s="86"/>
    </row>
    <row r="20" spans="1:13" ht="23.1" customHeight="1">
      <c r="A20" s="32" t="s">
        <v>36</v>
      </c>
      <c r="B20" s="41">
        <v>11240136</v>
      </c>
      <c r="C20" s="41">
        <v>-2600060952</v>
      </c>
      <c r="D20" s="41">
        <v>0</v>
      </c>
      <c r="E20" s="41">
        <f t="shared" si="0"/>
        <v>-2588820816</v>
      </c>
      <c r="F20" s="41">
        <f>E20/درآمدها!$C$10*100</f>
        <v>-0.11107830279526562</v>
      </c>
      <c r="G20" s="41">
        <v>1652300000</v>
      </c>
      <c r="H20" s="41">
        <v>-4518308952</v>
      </c>
      <c r="I20" s="41">
        <v>1371709753</v>
      </c>
      <c r="J20" s="41">
        <v>-1494299199</v>
      </c>
      <c r="K20" s="31">
        <f>J20/درآمدها!$C$10*100</f>
        <v>-6.4115761843149863E-2</v>
      </c>
      <c r="L20" s="86"/>
      <c r="M20" s="86"/>
    </row>
    <row r="21" spans="1:13" ht="23.1" customHeight="1">
      <c r="A21" s="32" t="s">
        <v>276</v>
      </c>
      <c r="B21" s="41">
        <v>0</v>
      </c>
      <c r="C21" s="41">
        <v>0</v>
      </c>
      <c r="D21" s="41">
        <v>0</v>
      </c>
      <c r="E21" s="41">
        <f t="shared" si="0"/>
        <v>0</v>
      </c>
      <c r="F21" s="41">
        <f>E21/درآمدها!$C$10*100</f>
        <v>0</v>
      </c>
      <c r="G21" s="41">
        <v>0</v>
      </c>
      <c r="H21" s="41">
        <v>0</v>
      </c>
      <c r="I21" s="41">
        <v>-30637606</v>
      </c>
      <c r="J21" s="41">
        <v>-30637606</v>
      </c>
      <c r="K21" s="31">
        <f>J21/درآمدها!$C$10*100</f>
        <v>-1.3145650155302396E-3</v>
      </c>
      <c r="L21" s="86"/>
      <c r="M21" s="86"/>
    </row>
    <row r="22" spans="1:13" ht="23.1" customHeight="1">
      <c r="A22" s="32" t="s">
        <v>34</v>
      </c>
      <c r="B22" s="41">
        <v>6479884</v>
      </c>
      <c r="C22" s="41">
        <v>-5018190402</v>
      </c>
      <c r="D22" s="41">
        <v>0</v>
      </c>
      <c r="E22" s="41">
        <f t="shared" si="0"/>
        <v>-5011710518</v>
      </c>
      <c r="F22" s="41">
        <f>E22/درآمدها!$C$10*100</f>
        <v>-0.21503701414946502</v>
      </c>
      <c r="G22" s="41">
        <v>327882120</v>
      </c>
      <c r="H22" s="41">
        <v>-4144266311</v>
      </c>
      <c r="I22" s="41">
        <v>0</v>
      </c>
      <c r="J22" s="41">
        <v>-3816384191</v>
      </c>
      <c r="K22" s="31">
        <f>J22/درآمدها!$C$10*100</f>
        <v>-0.16374925453742289</v>
      </c>
      <c r="L22" s="86"/>
      <c r="M22" s="86"/>
    </row>
    <row r="23" spans="1:13" ht="23.1" customHeight="1">
      <c r="A23" s="32" t="s">
        <v>42</v>
      </c>
      <c r="B23" s="41">
        <v>0</v>
      </c>
      <c r="C23" s="41">
        <v>-59731585916</v>
      </c>
      <c r="D23" s="41">
        <v>0</v>
      </c>
      <c r="E23" s="41">
        <f t="shared" si="0"/>
        <v>-59731585916</v>
      </c>
      <c r="F23" s="41">
        <f>E23/درآمدها!$C$10*100</f>
        <v>-2.5628978049822946</v>
      </c>
      <c r="G23" s="41">
        <v>1200000710</v>
      </c>
      <c r="H23" s="41">
        <v>-63474342462</v>
      </c>
      <c r="I23" s="41">
        <v>18309731801</v>
      </c>
      <c r="J23" s="41">
        <v>-43964609951</v>
      </c>
      <c r="K23" s="31">
        <f>J23/درآمدها!$C$10*100</f>
        <v>-1.8863855799639579</v>
      </c>
      <c r="L23" s="86"/>
      <c r="M23" s="86"/>
    </row>
    <row r="24" spans="1:13" ht="23.1" customHeight="1">
      <c r="A24" s="32" t="s">
        <v>30</v>
      </c>
      <c r="B24" s="41">
        <v>3578321</v>
      </c>
      <c r="C24" s="41">
        <v>-367451133</v>
      </c>
      <c r="D24" s="41">
        <v>-836141</v>
      </c>
      <c r="E24" s="41">
        <f t="shared" si="0"/>
        <v>-364708953</v>
      </c>
      <c r="F24" s="41">
        <f>E24/درآمدها!$C$10*100</f>
        <v>-1.5648534368659952E-2</v>
      </c>
      <c r="G24" s="41">
        <v>141061200</v>
      </c>
      <c r="H24" s="41">
        <v>-767849379</v>
      </c>
      <c r="I24" s="41">
        <v>-10401454</v>
      </c>
      <c r="J24" s="41">
        <v>-637189633</v>
      </c>
      <c r="K24" s="31">
        <f>J24/درآمدها!$C$10*100</f>
        <v>-2.7339838491308773E-2</v>
      </c>
      <c r="L24" s="86"/>
      <c r="M24" s="86"/>
    </row>
    <row r="25" spans="1:13" ht="23.1" customHeight="1">
      <c r="A25" s="32" t="s">
        <v>235</v>
      </c>
      <c r="B25" s="41">
        <v>14307007</v>
      </c>
      <c r="C25" s="41">
        <v>0</v>
      </c>
      <c r="D25" s="41">
        <v>0</v>
      </c>
      <c r="E25" s="41">
        <f t="shared" si="0"/>
        <v>14307007</v>
      </c>
      <c r="F25" s="41">
        <f>E25/درآمدها!$C$10*100</f>
        <v>6.1386946744945551E-4</v>
      </c>
      <c r="G25" s="41">
        <v>720119351</v>
      </c>
      <c r="H25" s="41">
        <v>0</v>
      </c>
      <c r="I25" s="41">
        <v>30600027093</v>
      </c>
      <c r="J25" s="41">
        <v>31320146444</v>
      </c>
      <c r="K25" s="31">
        <f>J25/درآمدها!$C$10*100</f>
        <v>1.3438507172057188</v>
      </c>
      <c r="L25" s="86"/>
      <c r="M25" s="86"/>
    </row>
    <row r="26" spans="1:13" ht="23.1" customHeight="1">
      <c r="A26" s="32" t="s">
        <v>35</v>
      </c>
      <c r="B26" s="41">
        <v>0</v>
      </c>
      <c r="C26" s="41">
        <v>-58638353</v>
      </c>
      <c r="D26" s="41">
        <v>0</v>
      </c>
      <c r="E26" s="41">
        <f t="shared" si="0"/>
        <v>-58638353</v>
      </c>
      <c r="F26" s="41">
        <f>E26/درآمدها!$C$10*100</f>
        <v>-2.515990558208519E-3</v>
      </c>
      <c r="G26" s="41">
        <v>16650000</v>
      </c>
      <c r="H26" s="41">
        <v>-124916983</v>
      </c>
      <c r="I26" s="41">
        <v>123559786</v>
      </c>
      <c r="J26" s="41">
        <v>15292803</v>
      </c>
      <c r="K26" s="31">
        <f>J26/درآمدها!$C$10*100</f>
        <v>6.5616692809470473E-4</v>
      </c>
      <c r="L26" s="86"/>
      <c r="M26" s="86"/>
    </row>
    <row r="27" spans="1:13" ht="23.1" customHeight="1">
      <c r="A27" s="32" t="s">
        <v>25</v>
      </c>
      <c r="B27" s="41">
        <v>0</v>
      </c>
      <c r="C27" s="41">
        <v>-397621</v>
      </c>
      <c r="D27" s="41">
        <v>0</v>
      </c>
      <c r="E27" s="41">
        <f t="shared" si="0"/>
        <v>-397621</v>
      </c>
      <c r="F27" s="41">
        <f>E27/درآمدها!$C$10*100</f>
        <v>-1.7060688620388592E-5</v>
      </c>
      <c r="G27" s="41">
        <v>0</v>
      </c>
      <c r="H27" s="41">
        <v>-900776</v>
      </c>
      <c r="I27" s="41">
        <v>0</v>
      </c>
      <c r="J27" s="41">
        <v>-900776</v>
      </c>
      <c r="K27" s="31">
        <f>J27/درآمدها!$C$10*100</f>
        <v>-3.8649515122991885E-5</v>
      </c>
      <c r="L27" s="86"/>
      <c r="M27" s="86"/>
    </row>
    <row r="28" spans="1:13" ht="23.1" customHeight="1">
      <c r="A28" s="32" t="s">
        <v>24</v>
      </c>
      <c r="B28" s="41">
        <v>0</v>
      </c>
      <c r="C28" s="41">
        <v>-1073919432</v>
      </c>
      <c r="D28" s="41">
        <v>0</v>
      </c>
      <c r="E28" s="41">
        <f t="shared" si="0"/>
        <v>-1073919432</v>
      </c>
      <c r="F28" s="41">
        <f>E28/درآمدها!$C$10*100</f>
        <v>-4.6078564846264616E-2</v>
      </c>
      <c r="G28" s="41">
        <v>0</v>
      </c>
      <c r="H28" s="41">
        <v>-1073919432</v>
      </c>
      <c r="I28" s="41">
        <v>0</v>
      </c>
      <c r="J28" s="41">
        <v>-1073919432</v>
      </c>
      <c r="K28" s="31">
        <f>J28/درآمدها!$C$10*100</f>
        <v>-4.6078564846264616E-2</v>
      </c>
      <c r="L28" s="86"/>
      <c r="M28" s="86"/>
    </row>
    <row r="29" spans="1:13" ht="23.1" customHeight="1">
      <c r="A29" s="32" t="s">
        <v>29</v>
      </c>
      <c r="B29" s="41">
        <v>0</v>
      </c>
      <c r="C29" s="41">
        <v>-230439675</v>
      </c>
      <c r="D29" s="41">
        <v>0</v>
      </c>
      <c r="E29" s="41">
        <f t="shared" si="0"/>
        <v>-230439675</v>
      </c>
      <c r="F29" s="41">
        <f>E29/درآمدها!$C$10*100</f>
        <v>-9.8874544879635276E-3</v>
      </c>
      <c r="G29" s="41">
        <v>11314000</v>
      </c>
      <c r="H29" s="41">
        <v>-490074596</v>
      </c>
      <c r="I29" s="41">
        <v>0</v>
      </c>
      <c r="J29" s="41">
        <v>-478760596</v>
      </c>
      <c r="K29" s="31">
        <f>J29/درآمدها!$C$10*100</f>
        <v>-2.0542137995899767E-2</v>
      </c>
      <c r="L29" s="86"/>
      <c r="M29" s="86"/>
    </row>
    <row r="30" spans="1:13" ht="23.1" customHeight="1">
      <c r="A30" s="32" t="s">
        <v>41</v>
      </c>
      <c r="B30" s="41">
        <v>32991914</v>
      </c>
      <c r="C30" s="41">
        <v>-2416922239</v>
      </c>
      <c r="D30" s="41">
        <v>0</v>
      </c>
      <c r="E30" s="41">
        <f t="shared" si="0"/>
        <v>-2383930325</v>
      </c>
      <c r="F30" s="41">
        <f>E30/درآمدها!$C$10*100</f>
        <v>-0.10228708485599801</v>
      </c>
      <c r="G30" s="41">
        <v>2040000000</v>
      </c>
      <c r="H30" s="41">
        <v>-7456377932</v>
      </c>
      <c r="I30" s="41">
        <v>0</v>
      </c>
      <c r="J30" s="41">
        <v>-5416377932</v>
      </c>
      <c r="K30" s="31">
        <f>J30/درآمدها!$C$10*100</f>
        <v>-0.23240004262399699</v>
      </c>
      <c r="L30" s="86"/>
      <c r="M30" s="86"/>
    </row>
    <row r="31" spans="1:13" ht="23.1" customHeight="1">
      <c r="A31" s="32" t="s">
        <v>40</v>
      </c>
      <c r="B31" s="41">
        <v>0</v>
      </c>
      <c r="C31" s="41">
        <v>-4653056692</v>
      </c>
      <c r="D31" s="41">
        <v>0</v>
      </c>
      <c r="E31" s="41">
        <f t="shared" si="0"/>
        <v>-4653056692</v>
      </c>
      <c r="F31" s="41">
        <f>E31/درآمدها!$C$10*100</f>
        <v>-0.19964828657245817</v>
      </c>
      <c r="G31" s="41">
        <v>0</v>
      </c>
      <c r="H31" s="41">
        <v>-4881097085</v>
      </c>
      <c r="I31" s="41">
        <v>461112009</v>
      </c>
      <c r="J31" s="41">
        <v>-4419985076</v>
      </c>
      <c r="K31" s="31">
        <f>J31/درآمدها!$C$10*100</f>
        <v>-0.18964790362782805</v>
      </c>
      <c r="L31" s="86"/>
      <c r="M31" s="86"/>
    </row>
    <row r="32" spans="1:13" ht="23.1" customHeight="1">
      <c r="A32" s="32" t="s">
        <v>37</v>
      </c>
      <c r="B32" s="41">
        <v>0</v>
      </c>
      <c r="C32" s="41">
        <v>-5989662834</v>
      </c>
      <c r="D32" s="41">
        <v>0</v>
      </c>
      <c r="E32" s="41">
        <f t="shared" si="0"/>
        <v>-5989662834</v>
      </c>
      <c r="F32" s="41">
        <f>E32/درآمدها!$C$10*100</f>
        <v>-0.25699792654811565</v>
      </c>
      <c r="G32" s="41">
        <v>1319397166</v>
      </c>
      <c r="H32" s="41">
        <v>-6083858325</v>
      </c>
      <c r="I32" s="41">
        <v>25498806964</v>
      </c>
      <c r="J32" s="41">
        <v>20734345805</v>
      </c>
      <c r="K32" s="31">
        <f>J32/درآمدها!$C$10*100</f>
        <v>0.88964671766975456</v>
      </c>
      <c r="L32" s="86"/>
      <c r="M32" s="86"/>
    </row>
    <row r="33" spans="1:13" ht="23.1" customHeight="1">
      <c r="A33" s="32" t="s">
        <v>239</v>
      </c>
      <c r="B33" s="41">
        <v>0</v>
      </c>
      <c r="C33" s="41">
        <v>0</v>
      </c>
      <c r="D33" s="41">
        <v>0</v>
      </c>
      <c r="E33" s="41">
        <f t="shared" si="0"/>
        <v>0</v>
      </c>
      <c r="F33" s="41">
        <f>E33/درآمدها!$C$10*100</f>
        <v>0</v>
      </c>
      <c r="G33" s="41">
        <v>176544420</v>
      </c>
      <c r="H33" s="41">
        <v>0</v>
      </c>
      <c r="I33" s="41">
        <v>-899379109</v>
      </c>
      <c r="J33" s="41">
        <v>-722834689</v>
      </c>
      <c r="K33" s="31">
        <f>J33/درآمدها!$C$10*100</f>
        <v>-3.1014603235353336E-2</v>
      </c>
      <c r="L33" s="86"/>
      <c r="M33" s="86"/>
    </row>
    <row r="34" spans="1:13" ht="23.1" customHeight="1">
      <c r="A34" s="32" t="s">
        <v>230</v>
      </c>
      <c r="B34" s="41">
        <v>40516</v>
      </c>
      <c r="C34" s="41">
        <v>0</v>
      </c>
      <c r="D34" s="41">
        <v>0</v>
      </c>
      <c r="E34" s="41">
        <f t="shared" si="0"/>
        <v>40516</v>
      </c>
      <c r="F34" s="41">
        <f>E34/درآمدها!$C$10*100</f>
        <v>1.7384163817898559E-6</v>
      </c>
      <c r="G34" s="41">
        <v>2182447</v>
      </c>
      <c r="H34" s="41">
        <v>0</v>
      </c>
      <c r="I34" s="41">
        <v>-60921676</v>
      </c>
      <c r="J34" s="41">
        <v>-58739229</v>
      </c>
      <c r="K34" s="31">
        <f>J34/درآمدها!$C$10*100</f>
        <v>-2.5203188357020875E-3</v>
      </c>
      <c r="L34" s="86"/>
      <c r="M34" s="86"/>
    </row>
    <row r="35" spans="1:13" ht="23.1" customHeight="1">
      <c r="A35" s="32" t="s">
        <v>38</v>
      </c>
      <c r="B35" s="41">
        <v>3898841</v>
      </c>
      <c r="C35" s="41">
        <v>-432292466</v>
      </c>
      <c r="D35" s="41">
        <v>0</v>
      </c>
      <c r="E35" s="41">
        <f t="shared" si="0"/>
        <v>-428393625</v>
      </c>
      <c r="F35" s="41">
        <f>E35/درآمدها!$C$10*100</f>
        <v>-1.838104688405421E-2</v>
      </c>
      <c r="G35" s="41">
        <v>197021400</v>
      </c>
      <c r="H35" s="41">
        <v>-719678479</v>
      </c>
      <c r="I35" s="41">
        <v>-217834692</v>
      </c>
      <c r="J35" s="41">
        <v>-740491771</v>
      </c>
      <c r="K35" s="31">
        <f>J35/درآمدها!$C$10*100</f>
        <v>-3.177221407066301E-2</v>
      </c>
      <c r="L35" s="86"/>
      <c r="M35" s="86"/>
    </row>
    <row r="36" spans="1:13" ht="23.1" customHeight="1">
      <c r="A36" s="32" t="s">
        <v>27</v>
      </c>
      <c r="B36" s="41">
        <v>13389262</v>
      </c>
      <c r="C36" s="41">
        <v>76541850</v>
      </c>
      <c r="D36" s="41">
        <v>0</v>
      </c>
      <c r="E36" s="41">
        <f t="shared" si="0"/>
        <v>89931112</v>
      </c>
      <c r="F36" s="41">
        <f>E36/درآمدها!$C$10*100</f>
        <v>3.8586661648084284E-3</v>
      </c>
      <c r="G36" s="41">
        <v>665000000</v>
      </c>
      <c r="H36" s="41">
        <v>488642868</v>
      </c>
      <c r="I36" s="41">
        <v>0</v>
      </c>
      <c r="J36" s="41">
        <v>1153642868</v>
      </c>
      <c r="K36" s="31">
        <f>J36/درآمدها!$C$10*100</f>
        <v>4.9499251171542899E-2</v>
      </c>
      <c r="L36" s="86"/>
      <c r="M36" s="86"/>
    </row>
    <row r="37" spans="1:13" ht="23.1" customHeight="1">
      <c r="A37" s="32" t="s">
        <v>39</v>
      </c>
      <c r="B37" s="41">
        <v>0</v>
      </c>
      <c r="C37" s="41">
        <v>35576358755</v>
      </c>
      <c r="D37" s="41">
        <v>3221701224</v>
      </c>
      <c r="E37" s="41">
        <f t="shared" si="0"/>
        <v>38798059979</v>
      </c>
      <c r="F37" s="41">
        <f>E37/درآمدها!$C$10*100</f>
        <v>1.6647048832352402</v>
      </c>
      <c r="G37" s="41">
        <v>1083600000</v>
      </c>
      <c r="H37" s="41">
        <v>88198740920</v>
      </c>
      <c r="I37" s="41">
        <v>3150538456</v>
      </c>
      <c r="J37" s="41">
        <v>92432879376</v>
      </c>
      <c r="K37" s="31">
        <f>J37/درآمدها!$C$10*100</f>
        <v>3.9660092734535524</v>
      </c>
      <c r="L37" s="86"/>
      <c r="M37" s="86"/>
    </row>
    <row r="38" spans="1:13" ht="23.1" customHeight="1">
      <c r="A38" s="32" t="s">
        <v>33</v>
      </c>
      <c r="B38" s="41">
        <v>85101697310</v>
      </c>
      <c r="C38" s="41">
        <v>-136305117339</v>
      </c>
      <c r="D38" s="41">
        <v>0</v>
      </c>
      <c r="E38" s="41">
        <f t="shared" si="0"/>
        <v>-51203420029</v>
      </c>
      <c r="F38" s="41">
        <f>E38/درآمدها!$C$10*100</f>
        <v>-2.1969805553875115</v>
      </c>
      <c r="G38" s="41">
        <v>85101697310</v>
      </c>
      <c r="H38" s="41">
        <v>-143717058023</v>
      </c>
      <c r="I38" s="41">
        <v>51385084883</v>
      </c>
      <c r="J38" s="41">
        <v>-7230275830</v>
      </c>
      <c r="K38" s="31">
        <f>J38/درآمدها!$C$10*100</f>
        <v>-0.31022879720928148</v>
      </c>
      <c r="L38" s="86"/>
      <c r="M38" s="86"/>
    </row>
    <row r="39" spans="1:13" ht="23.1" customHeight="1">
      <c r="A39" s="32" t="s">
        <v>21</v>
      </c>
      <c r="B39" s="41">
        <v>0</v>
      </c>
      <c r="C39" s="41">
        <v>-3289348209</v>
      </c>
      <c r="D39" s="41">
        <v>0</v>
      </c>
      <c r="E39" s="41">
        <f t="shared" si="0"/>
        <v>-3289348209</v>
      </c>
      <c r="F39" s="41">
        <f>E39/درآمدها!$C$10*100</f>
        <v>-0.14113576887986778</v>
      </c>
      <c r="G39" s="41">
        <v>0</v>
      </c>
      <c r="H39" s="41">
        <v>-7793115286</v>
      </c>
      <c r="I39" s="41">
        <v>-42770156</v>
      </c>
      <c r="J39" s="41">
        <v>-7835885442</v>
      </c>
      <c r="K39" s="31">
        <f>J39/درآمدها!$C$10*100</f>
        <v>-0.33621363456909481</v>
      </c>
      <c r="L39" s="86"/>
      <c r="M39" s="86"/>
    </row>
    <row r="40" spans="1:13" ht="23.1" customHeight="1">
      <c r="A40" s="32" t="s">
        <v>226</v>
      </c>
      <c r="B40" s="41">
        <v>2487420</v>
      </c>
      <c r="C40" s="41">
        <v>0</v>
      </c>
      <c r="D40" s="41">
        <v>0</v>
      </c>
      <c r="E40" s="41">
        <f t="shared" si="0"/>
        <v>2487420</v>
      </c>
      <c r="F40" s="41">
        <f>E40/درآمدها!$C$10*100</f>
        <v>1.0672750706860805E-4</v>
      </c>
      <c r="G40" s="41">
        <v>123624766</v>
      </c>
      <c r="H40" s="41">
        <v>0</v>
      </c>
      <c r="I40" s="41">
        <v>585773442</v>
      </c>
      <c r="J40" s="41">
        <v>709398208</v>
      </c>
      <c r="K40" s="31">
        <f>J40/درآمدها!$C$10*100</f>
        <v>3.0438085348987256E-2</v>
      </c>
      <c r="L40" s="86"/>
      <c r="M40" s="86"/>
    </row>
    <row r="41" spans="1:13" ht="23.1" customHeight="1">
      <c r="A41" s="32" t="s">
        <v>26</v>
      </c>
      <c r="B41" s="41">
        <v>0</v>
      </c>
      <c r="C41" s="41">
        <v>-12572760385</v>
      </c>
      <c r="D41" s="41">
        <v>0</v>
      </c>
      <c r="E41" s="41">
        <f t="shared" si="0"/>
        <v>-12572760385</v>
      </c>
      <c r="F41" s="41">
        <f>E41/درآمدها!$C$10*100</f>
        <v>-0.53945830332714317</v>
      </c>
      <c r="G41" s="41">
        <v>0</v>
      </c>
      <c r="H41" s="41">
        <v>-18663434049</v>
      </c>
      <c r="I41" s="41">
        <v>-4558004</v>
      </c>
      <c r="J41" s="41">
        <v>-18667992053</v>
      </c>
      <c r="K41" s="31">
        <f>J41/درآمدها!$C$10*100</f>
        <v>-0.80098586237679048</v>
      </c>
      <c r="L41" s="86"/>
      <c r="M41" s="86"/>
    </row>
    <row r="42" spans="1:13" ht="23.1" customHeight="1">
      <c r="A42" s="32" t="s">
        <v>277</v>
      </c>
      <c r="B42" s="41">
        <v>0</v>
      </c>
      <c r="C42" s="41">
        <v>0</v>
      </c>
      <c r="D42" s="41">
        <v>0</v>
      </c>
      <c r="E42" s="41">
        <f t="shared" si="0"/>
        <v>0</v>
      </c>
      <c r="F42" s="41">
        <f>E42/درآمدها!$C$10*100</f>
        <v>0</v>
      </c>
      <c r="G42" s="41">
        <v>0</v>
      </c>
      <c r="H42" s="41">
        <v>0</v>
      </c>
      <c r="I42" s="41">
        <v>6455251180</v>
      </c>
      <c r="J42" s="41">
        <v>6455251180</v>
      </c>
      <c r="K42" s="31">
        <f>J42/درآمدها!$C$10*100</f>
        <v>0.27697488399349141</v>
      </c>
      <c r="L42" s="86"/>
      <c r="M42" s="86"/>
    </row>
    <row r="43" spans="1:13" ht="23.1" customHeight="1">
      <c r="A43" s="32" t="s">
        <v>28</v>
      </c>
      <c r="B43" s="41">
        <v>0</v>
      </c>
      <c r="C43" s="41">
        <v>-244142589</v>
      </c>
      <c r="D43" s="41">
        <v>-1824631026</v>
      </c>
      <c r="E43" s="41">
        <f t="shared" si="0"/>
        <v>-2068773615</v>
      </c>
      <c r="F43" s="41">
        <f>E43/درآمدها!$C$10*100</f>
        <v>-8.8764684137886768E-2</v>
      </c>
      <c r="G43" s="41">
        <v>6370700000</v>
      </c>
      <c r="H43" s="41">
        <v>-4892987354</v>
      </c>
      <c r="I43" s="41">
        <v>-9633524517</v>
      </c>
      <c r="J43" s="41">
        <v>-8155811871</v>
      </c>
      <c r="K43" s="31">
        <f>J43/درآمدها!$C$10*100</f>
        <v>-0.349940689192975</v>
      </c>
      <c r="L43" s="86"/>
      <c r="M43" s="86"/>
    </row>
    <row r="44" spans="1:13" ht="23.1" customHeight="1">
      <c r="A44" s="32" t="s">
        <v>272</v>
      </c>
      <c r="B44" s="41">
        <v>0</v>
      </c>
      <c r="C44" s="41">
        <v>0</v>
      </c>
      <c r="D44" s="41">
        <v>0</v>
      </c>
      <c r="E44" s="41">
        <f t="shared" si="0"/>
        <v>0</v>
      </c>
      <c r="F44" s="41">
        <f>E44/درآمدها!$C$10*100</f>
        <v>0</v>
      </c>
      <c r="G44" s="41">
        <v>0</v>
      </c>
      <c r="H44" s="41">
        <v>0</v>
      </c>
      <c r="I44" s="41">
        <v>3062971700</v>
      </c>
      <c r="J44" s="41">
        <v>3062971700</v>
      </c>
      <c r="K44" s="31">
        <f>J44/درآمدها!$C$10*100</f>
        <v>0.13142265229140893</v>
      </c>
      <c r="L44" s="86"/>
      <c r="M44" s="86"/>
    </row>
    <row r="45" spans="1:13" ht="23.1" customHeight="1">
      <c r="A45" s="32" t="s">
        <v>275</v>
      </c>
      <c r="B45" s="41">
        <v>0</v>
      </c>
      <c r="C45" s="41">
        <v>0</v>
      </c>
      <c r="D45" s="41">
        <v>0</v>
      </c>
      <c r="E45" s="41">
        <f t="shared" si="0"/>
        <v>0</v>
      </c>
      <c r="F45" s="41">
        <f>E45/درآمدها!$C$10*100</f>
        <v>0</v>
      </c>
      <c r="G45" s="41">
        <v>0</v>
      </c>
      <c r="H45" s="41">
        <v>0</v>
      </c>
      <c r="I45" s="41">
        <v>-266146800</v>
      </c>
      <c r="J45" s="41">
        <v>-266146800</v>
      </c>
      <c r="K45" s="31">
        <f>J45/درآمدها!$C$10*100</f>
        <v>-1.1419536901000801E-2</v>
      </c>
      <c r="L45" s="86"/>
      <c r="M45" s="86"/>
    </row>
    <row r="46" spans="1:13" ht="23.1" customHeight="1">
      <c r="A46" s="32" t="s">
        <v>22</v>
      </c>
      <c r="B46" s="41">
        <v>0</v>
      </c>
      <c r="C46" s="41">
        <v>-668091063</v>
      </c>
      <c r="D46" s="41">
        <v>0</v>
      </c>
      <c r="E46" s="41">
        <f t="shared" si="0"/>
        <v>-668091063</v>
      </c>
      <c r="F46" s="41">
        <f>E46/درآمدها!$C$10*100</f>
        <v>-2.8665723379568533E-2</v>
      </c>
      <c r="G46" s="41">
        <v>500160000</v>
      </c>
      <c r="H46" s="41">
        <v>-338330022</v>
      </c>
      <c r="I46" s="41">
        <v>1634010090</v>
      </c>
      <c r="J46" s="41">
        <v>1795840068</v>
      </c>
      <c r="K46" s="31">
        <f>J46/درآمدها!$C$10*100</f>
        <v>7.7053948891445567E-2</v>
      </c>
      <c r="L46" s="86"/>
      <c r="M46" s="86"/>
    </row>
    <row r="47" spans="1:13" ht="23.1" customHeight="1">
      <c r="A47" s="32" t="s">
        <v>20</v>
      </c>
      <c r="B47" s="41">
        <v>0</v>
      </c>
      <c r="C47" s="41">
        <v>-110438954</v>
      </c>
      <c r="D47" s="41">
        <v>0</v>
      </c>
      <c r="E47" s="41">
        <f t="shared" si="0"/>
        <v>-110438954</v>
      </c>
      <c r="F47" s="41">
        <f>E47/درآمدها!$C$10*100</f>
        <v>-4.7385943040116575E-3</v>
      </c>
      <c r="G47" s="41">
        <v>200000000</v>
      </c>
      <c r="H47" s="41">
        <v>226078682</v>
      </c>
      <c r="I47" s="41">
        <v>773804331</v>
      </c>
      <c r="J47" s="41">
        <v>1199883013</v>
      </c>
      <c r="K47" s="31">
        <f>J47/درآمدها!$C$10*100</f>
        <v>5.1483272929967683E-2</v>
      </c>
      <c r="L47" s="86"/>
      <c r="M47" s="86"/>
    </row>
    <row r="48" spans="1:13" ht="23.1" customHeight="1">
      <c r="A48" s="32" t="s">
        <v>273</v>
      </c>
      <c r="B48" s="41">
        <v>0</v>
      </c>
      <c r="C48" s="41">
        <v>0</v>
      </c>
      <c r="D48" s="41">
        <v>0</v>
      </c>
      <c r="E48" s="41">
        <f t="shared" si="0"/>
        <v>0</v>
      </c>
      <c r="F48" s="41">
        <f>E48/درآمدها!$C$10*100</f>
        <v>0</v>
      </c>
      <c r="G48" s="41">
        <v>0</v>
      </c>
      <c r="H48" s="41">
        <v>0</v>
      </c>
      <c r="I48" s="41">
        <v>511348853</v>
      </c>
      <c r="J48" s="41">
        <v>511348853</v>
      </c>
      <c r="K48" s="31">
        <f>J48/درآمدها!$C$10*100</f>
        <v>2.1940399419109805E-2</v>
      </c>
      <c r="L48" s="86"/>
      <c r="M48" s="86"/>
    </row>
    <row r="49" spans="1:13" ht="23.1" customHeight="1">
      <c r="A49" s="32" t="s">
        <v>274</v>
      </c>
      <c r="B49" s="41">
        <v>0</v>
      </c>
      <c r="C49" s="41">
        <v>0</v>
      </c>
      <c r="D49" s="41">
        <v>0</v>
      </c>
      <c r="E49" s="41">
        <f t="shared" si="0"/>
        <v>0</v>
      </c>
      <c r="F49" s="41">
        <f>E49/درآمدها!$C$10*100</f>
        <v>0</v>
      </c>
      <c r="G49" s="41">
        <v>0</v>
      </c>
      <c r="H49" s="41">
        <v>0</v>
      </c>
      <c r="I49" s="41">
        <v>648698</v>
      </c>
      <c r="J49" s="41">
        <v>648698</v>
      </c>
      <c r="K49" s="31">
        <f>J49/درآمدها!$C$10*100</f>
        <v>2.7833626963034752E-5</v>
      </c>
      <c r="L49" s="86"/>
      <c r="M49" s="86"/>
    </row>
    <row r="50" spans="1:13" ht="23.1" customHeight="1">
      <c r="A50" s="32" t="s">
        <v>280</v>
      </c>
      <c r="B50" s="41">
        <v>0</v>
      </c>
      <c r="C50" s="41">
        <v>0</v>
      </c>
      <c r="D50" s="41">
        <v>0</v>
      </c>
      <c r="E50" s="41">
        <f t="shared" si="0"/>
        <v>0</v>
      </c>
      <c r="F50" s="41">
        <f>E50/درآمدها!$C$10*100</f>
        <v>0</v>
      </c>
      <c r="G50" s="41">
        <v>0</v>
      </c>
      <c r="H50" s="41">
        <v>0</v>
      </c>
      <c r="I50" s="41">
        <v>-72154559</v>
      </c>
      <c r="J50" s="41">
        <v>-72154559</v>
      </c>
      <c r="K50" s="31">
        <f>J50/درآمدها!$C$10*100</f>
        <v>-3.0959291980062861E-3</v>
      </c>
      <c r="L50" s="86"/>
      <c r="M50" s="86"/>
    </row>
    <row r="51" spans="1:13" ht="25.5" customHeight="1">
      <c r="A51" s="32" t="s">
        <v>817</v>
      </c>
      <c r="B51" s="41">
        <v>0</v>
      </c>
      <c r="C51" s="41">
        <v>0</v>
      </c>
      <c r="D51" s="41">
        <v>0</v>
      </c>
      <c r="E51" s="41">
        <f t="shared" si="0"/>
        <v>0</v>
      </c>
      <c r="F51" s="41">
        <f>E51/درآمدها!$C$10*100</f>
        <v>0</v>
      </c>
      <c r="G51" s="41">
        <v>0</v>
      </c>
      <c r="H51" s="41">
        <v>-107634724</v>
      </c>
      <c r="I51" s="41">
        <v>0</v>
      </c>
      <c r="J51" s="41">
        <v>-107634724</v>
      </c>
      <c r="K51" s="31">
        <f>J51/درآمدها!$C$10*100</f>
        <v>-4.618273458659043E-3</v>
      </c>
      <c r="L51" s="86"/>
      <c r="M51" s="86"/>
    </row>
    <row r="52" spans="1:13" ht="23.1" customHeight="1">
      <c r="A52" s="32" t="s">
        <v>838</v>
      </c>
      <c r="B52" s="41">
        <v>0</v>
      </c>
      <c r="C52" s="41">
        <v>894134334</v>
      </c>
      <c r="D52" s="41">
        <v>0</v>
      </c>
      <c r="E52" s="41">
        <v>894134334</v>
      </c>
      <c r="F52" s="41">
        <f>E52/درآمدها!$C$10*100</f>
        <v>3.8364541755019313E-2</v>
      </c>
      <c r="G52" s="41">
        <v>0</v>
      </c>
      <c r="H52" s="41">
        <v>0</v>
      </c>
      <c r="I52" s="41">
        <v>0</v>
      </c>
      <c r="J52" s="41">
        <v>0</v>
      </c>
      <c r="K52" s="31">
        <f>J52/درآمدها!$C$10*100</f>
        <v>0</v>
      </c>
      <c r="L52" s="86"/>
      <c r="M52" s="86"/>
    </row>
    <row r="53" spans="1:13" ht="23.1" customHeight="1">
      <c r="A53" s="32" t="s">
        <v>818</v>
      </c>
      <c r="B53" s="41">
        <v>0</v>
      </c>
      <c r="C53" s="41">
        <v>0</v>
      </c>
      <c r="D53" s="41">
        <v>0</v>
      </c>
      <c r="E53" s="41">
        <v>0</v>
      </c>
      <c r="F53" s="41">
        <f>E53/درآمدها!$C$10*100</f>
        <v>0</v>
      </c>
      <c r="G53" s="41">
        <v>0</v>
      </c>
      <c r="H53" s="41">
        <v>52066460</v>
      </c>
      <c r="I53" s="41">
        <v>0</v>
      </c>
      <c r="J53" s="41">
        <v>52066460</v>
      </c>
      <c r="K53" s="31">
        <f>J53/درآمدها!$C$10*100</f>
        <v>2.2340109340953269E-3</v>
      </c>
      <c r="L53" s="86"/>
      <c r="M53" s="86"/>
    </row>
    <row r="54" spans="1:13" ht="23.1" customHeight="1">
      <c r="A54" s="32" t="s">
        <v>312</v>
      </c>
      <c r="B54" s="41">
        <v>0</v>
      </c>
      <c r="C54" s="41">
        <v>0</v>
      </c>
      <c r="D54" s="41">
        <v>0</v>
      </c>
      <c r="E54" s="41">
        <v>0</v>
      </c>
      <c r="F54" s="41">
        <f>E54/درآمدها!$C$10*100</f>
        <v>0</v>
      </c>
      <c r="G54" s="41">
        <v>0</v>
      </c>
      <c r="H54" s="41">
        <v>0</v>
      </c>
      <c r="I54" s="41">
        <v>57437019</v>
      </c>
      <c r="J54" s="41">
        <v>57437019</v>
      </c>
      <c r="K54" s="31">
        <f>J54/درآمدها!$C$10*100</f>
        <v>2.4644450279093493E-3</v>
      </c>
      <c r="L54" s="86"/>
      <c r="M54" s="86"/>
    </row>
    <row r="55" spans="1:13" ht="23.1" customHeight="1">
      <c r="A55" s="32" t="s">
        <v>291</v>
      </c>
      <c r="B55" s="41">
        <v>0</v>
      </c>
      <c r="C55" s="41">
        <v>0</v>
      </c>
      <c r="D55" s="41">
        <v>0</v>
      </c>
      <c r="E55" s="41">
        <v>0</v>
      </c>
      <c r="F55" s="41">
        <f>E55/درآمدها!$C$10*100</f>
        <v>0</v>
      </c>
      <c r="G55" s="41">
        <v>0</v>
      </c>
      <c r="H55" s="41">
        <v>0</v>
      </c>
      <c r="I55" s="41">
        <v>17772338</v>
      </c>
      <c r="J55" s="41">
        <v>17772338</v>
      </c>
      <c r="K55" s="31">
        <f>J55/درآمدها!$C$10*100</f>
        <v>7.6255611417480411E-4</v>
      </c>
      <c r="L55" s="86"/>
      <c r="M55" s="86"/>
    </row>
    <row r="56" spans="1:13" ht="23.1" customHeight="1">
      <c r="A56" s="32" t="s">
        <v>377</v>
      </c>
      <c r="B56" s="41">
        <v>0</v>
      </c>
      <c r="C56" s="41">
        <v>0</v>
      </c>
      <c r="D56" s="41">
        <v>0</v>
      </c>
      <c r="E56" s="41">
        <v>0</v>
      </c>
      <c r="F56" s="41">
        <f>E56/درآمدها!$C$10*100</f>
        <v>0</v>
      </c>
      <c r="G56" s="41">
        <v>0</v>
      </c>
      <c r="H56" s="41">
        <v>0</v>
      </c>
      <c r="I56" s="41">
        <v>292099201</v>
      </c>
      <c r="J56" s="41">
        <v>292099201</v>
      </c>
      <c r="K56" s="31">
        <f>J56/درآمدها!$C$10*100</f>
        <v>1.2533074245387696E-2</v>
      </c>
      <c r="L56" s="86"/>
      <c r="M56" s="86"/>
    </row>
    <row r="57" spans="1:13" ht="23.1" customHeight="1">
      <c r="A57" s="32" t="s">
        <v>303</v>
      </c>
      <c r="B57" s="41">
        <v>0</v>
      </c>
      <c r="C57" s="41">
        <v>0</v>
      </c>
      <c r="D57" s="41">
        <v>0</v>
      </c>
      <c r="E57" s="41">
        <v>0</v>
      </c>
      <c r="F57" s="41">
        <f>E57/درآمدها!$C$10*100</f>
        <v>0</v>
      </c>
      <c r="G57" s="41">
        <v>0</v>
      </c>
      <c r="H57" s="41">
        <v>0</v>
      </c>
      <c r="I57" s="41">
        <v>11378859525</v>
      </c>
      <c r="J57" s="41">
        <v>11378859525</v>
      </c>
      <c r="K57" s="31">
        <f>J57/درآمدها!$C$10*100</f>
        <v>0.48823170609994909</v>
      </c>
      <c r="L57" s="86"/>
      <c r="M57" s="86"/>
    </row>
    <row r="58" spans="1:13" ht="23.1" customHeight="1">
      <c r="A58" s="32" t="s">
        <v>309</v>
      </c>
      <c r="B58" s="41">
        <v>0</v>
      </c>
      <c r="C58" s="41">
        <v>0</v>
      </c>
      <c r="D58" s="41">
        <v>0</v>
      </c>
      <c r="E58" s="41">
        <v>0</v>
      </c>
      <c r="F58" s="41">
        <f>E58/درآمدها!$C$10*100</f>
        <v>0</v>
      </c>
      <c r="G58" s="41">
        <v>0</v>
      </c>
      <c r="H58" s="41">
        <v>0</v>
      </c>
      <c r="I58" s="41">
        <v>112727902</v>
      </c>
      <c r="J58" s="41">
        <v>112727902</v>
      </c>
      <c r="K58" s="31">
        <f>J58/درآمدها!$C$10*100</f>
        <v>4.8368059907592425E-3</v>
      </c>
      <c r="L58" s="86"/>
      <c r="M58" s="86"/>
    </row>
    <row r="59" spans="1:13" ht="23.1" customHeight="1">
      <c r="A59" s="32" t="s">
        <v>286</v>
      </c>
      <c r="B59" s="41">
        <v>0</v>
      </c>
      <c r="C59" s="41">
        <v>0</v>
      </c>
      <c r="D59" s="41">
        <v>0</v>
      </c>
      <c r="E59" s="41">
        <v>0</v>
      </c>
      <c r="F59" s="41">
        <f>E59/درآمدها!$C$10*100</f>
        <v>0</v>
      </c>
      <c r="G59" s="41">
        <v>0</v>
      </c>
      <c r="H59" s="41">
        <v>0</v>
      </c>
      <c r="I59" s="41">
        <v>29775640504</v>
      </c>
      <c r="J59" s="41">
        <v>29775640504</v>
      </c>
      <c r="K59" s="31">
        <f>J59/درآمدها!$C$10*100</f>
        <v>1.2775807392249767</v>
      </c>
      <c r="L59" s="86"/>
      <c r="M59" s="86"/>
    </row>
    <row r="60" spans="1:13" ht="23.1" customHeight="1">
      <c r="A60" s="32" t="s">
        <v>288</v>
      </c>
      <c r="B60" s="41">
        <v>0</v>
      </c>
      <c r="C60" s="41">
        <v>0</v>
      </c>
      <c r="D60" s="41">
        <v>0</v>
      </c>
      <c r="E60" s="41">
        <v>0</v>
      </c>
      <c r="F60" s="41">
        <f>E60/درآمدها!$C$10*100</f>
        <v>0</v>
      </c>
      <c r="G60" s="41">
        <v>0</v>
      </c>
      <c r="H60" s="41">
        <v>0</v>
      </c>
      <c r="I60" s="41">
        <v>36300723346</v>
      </c>
      <c r="J60" s="41">
        <v>36300723346</v>
      </c>
      <c r="K60" s="31">
        <f>J60/درآمدها!$C$10*100</f>
        <v>1.5575518840830258</v>
      </c>
      <c r="L60" s="86"/>
      <c r="M60" s="86"/>
    </row>
    <row r="61" spans="1:13" ht="23.1" customHeight="1">
      <c r="A61" s="32" t="s">
        <v>310</v>
      </c>
      <c r="B61" s="41">
        <v>0</v>
      </c>
      <c r="C61" s="41">
        <v>0</v>
      </c>
      <c r="D61" s="41">
        <v>0</v>
      </c>
      <c r="E61" s="41">
        <v>0</v>
      </c>
      <c r="F61" s="41">
        <f>E61/درآمدها!$C$10*100</f>
        <v>0</v>
      </c>
      <c r="G61" s="41">
        <v>0</v>
      </c>
      <c r="H61" s="41">
        <v>0</v>
      </c>
      <c r="I61" s="41">
        <v>4719262602</v>
      </c>
      <c r="J61" s="41">
        <v>4719262602</v>
      </c>
      <c r="K61" s="31">
        <f>J61/درآمدها!$C$10*100</f>
        <v>0.202488977620817</v>
      </c>
      <c r="L61" s="86"/>
      <c r="M61" s="86"/>
    </row>
    <row r="62" spans="1:13" ht="23.1" customHeight="1">
      <c r="A62" s="32" t="s">
        <v>360</v>
      </c>
      <c r="B62" s="41">
        <v>0</v>
      </c>
      <c r="C62" s="41">
        <v>0</v>
      </c>
      <c r="D62" s="41">
        <v>0</v>
      </c>
      <c r="E62" s="41">
        <v>0</v>
      </c>
      <c r="F62" s="41">
        <f>E62/درآمدها!$C$10*100</f>
        <v>0</v>
      </c>
      <c r="G62" s="41">
        <v>0</v>
      </c>
      <c r="H62" s="41">
        <v>0</v>
      </c>
      <c r="I62" s="41">
        <v>282029891</v>
      </c>
      <c r="J62" s="41">
        <v>282029891</v>
      </c>
      <c r="K62" s="31">
        <f>J62/درآمدها!$C$10*100</f>
        <v>1.2101031263422041E-2</v>
      </c>
      <c r="L62" s="86"/>
      <c r="M62" s="86"/>
    </row>
    <row r="63" spans="1:13" ht="23.1" customHeight="1">
      <c r="A63" s="32" t="s">
        <v>358</v>
      </c>
      <c r="B63" s="41">
        <v>0</v>
      </c>
      <c r="C63" s="41">
        <v>0</v>
      </c>
      <c r="D63" s="41">
        <v>0</v>
      </c>
      <c r="E63" s="41">
        <v>0</v>
      </c>
      <c r="F63" s="41">
        <f>E63/درآمدها!$C$10*100</f>
        <v>0</v>
      </c>
      <c r="G63" s="41">
        <v>0</v>
      </c>
      <c r="H63" s="41">
        <v>0</v>
      </c>
      <c r="I63" s="41">
        <v>-105224079</v>
      </c>
      <c r="J63" s="41">
        <v>-105224079</v>
      </c>
      <c r="K63" s="31">
        <f>J63/درآمدها!$C$10*100</f>
        <v>-4.5148401296364387E-3</v>
      </c>
      <c r="L63" s="86"/>
      <c r="M63" s="86"/>
    </row>
    <row r="64" spans="1:13" ht="23.1" customHeight="1">
      <c r="A64" s="32" t="s">
        <v>359</v>
      </c>
      <c r="B64" s="41">
        <v>0</v>
      </c>
      <c r="C64" s="41">
        <v>0</v>
      </c>
      <c r="D64" s="41">
        <v>0</v>
      </c>
      <c r="E64" s="41">
        <v>0</v>
      </c>
      <c r="F64" s="41">
        <f>E64/درآمدها!$C$10*100</f>
        <v>0</v>
      </c>
      <c r="G64" s="41">
        <v>0</v>
      </c>
      <c r="H64" s="41">
        <v>0</v>
      </c>
      <c r="I64" s="41">
        <v>110759074</v>
      </c>
      <c r="J64" s="41">
        <v>110759074</v>
      </c>
      <c r="K64" s="31">
        <f>J64/درآمدها!$C$10*100</f>
        <v>4.7523296641690908E-3</v>
      </c>
      <c r="L64" s="86"/>
      <c r="M64" s="86"/>
    </row>
    <row r="65" spans="1:13" ht="23.1" customHeight="1">
      <c r="A65" s="32" t="s">
        <v>304</v>
      </c>
      <c r="B65" s="41">
        <v>0</v>
      </c>
      <c r="C65" s="41">
        <v>0</v>
      </c>
      <c r="D65" s="41">
        <v>0</v>
      </c>
      <c r="E65" s="41">
        <v>0</v>
      </c>
      <c r="F65" s="41">
        <f>E65/درآمدها!$C$10*100</f>
        <v>0</v>
      </c>
      <c r="G65" s="41">
        <v>0</v>
      </c>
      <c r="H65" s="41">
        <v>0</v>
      </c>
      <c r="I65" s="41">
        <v>9050837488</v>
      </c>
      <c r="J65" s="41">
        <v>9050837488</v>
      </c>
      <c r="K65" s="31">
        <f>J65/درآمدها!$C$10*100</f>
        <v>0.38834347314781686</v>
      </c>
      <c r="L65" s="86"/>
      <c r="M65" s="86"/>
    </row>
    <row r="66" spans="1:13" ht="23.1" customHeight="1">
      <c r="A66" s="32" t="s">
        <v>352</v>
      </c>
      <c r="B66" s="41">
        <v>0</v>
      </c>
      <c r="C66" s="41">
        <v>0</v>
      </c>
      <c r="D66" s="41">
        <v>0</v>
      </c>
      <c r="E66" s="41">
        <v>0</v>
      </c>
      <c r="F66" s="41">
        <f>E66/درآمدها!$C$10*100</f>
        <v>0</v>
      </c>
      <c r="G66" s="41">
        <v>0</v>
      </c>
      <c r="H66" s="41">
        <v>0</v>
      </c>
      <c r="I66" s="41">
        <v>-450583</v>
      </c>
      <c r="J66" s="41">
        <v>-450583</v>
      </c>
      <c r="K66" s="31">
        <f>J66/درآمدها!$C$10*100</f>
        <v>-1.9333124409024054E-5</v>
      </c>
      <c r="L66" s="86"/>
      <c r="M66" s="86"/>
    </row>
    <row r="67" spans="1:13" ht="23.1" customHeight="1">
      <c r="A67" s="32" t="s">
        <v>353</v>
      </c>
      <c r="B67" s="41">
        <v>0</v>
      </c>
      <c r="C67" s="41">
        <v>0</v>
      </c>
      <c r="D67" s="41">
        <v>0</v>
      </c>
      <c r="E67" s="41">
        <v>0</v>
      </c>
      <c r="F67" s="41">
        <f>E67/درآمدها!$C$10*100</f>
        <v>0</v>
      </c>
      <c r="G67" s="41">
        <v>0</v>
      </c>
      <c r="H67" s="41">
        <v>0</v>
      </c>
      <c r="I67" s="41">
        <v>141396467</v>
      </c>
      <c r="J67" s="41">
        <v>141396467</v>
      </c>
      <c r="K67" s="31">
        <f>J67/درآمدها!$C$10*100</f>
        <v>6.0668855405274155E-3</v>
      </c>
      <c r="L67" s="86"/>
      <c r="M67" s="86"/>
    </row>
    <row r="68" spans="1:13" ht="23.1" customHeight="1">
      <c r="A68" s="32" t="s">
        <v>467</v>
      </c>
      <c r="B68" s="41">
        <v>0</v>
      </c>
      <c r="C68" s="41">
        <v>0</v>
      </c>
      <c r="D68" s="41">
        <v>0</v>
      </c>
      <c r="E68" s="41">
        <v>0</v>
      </c>
      <c r="F68" s="41">
        <f>E68/درآمدها!$C$10*100</f>
        <v>0</v>
      </c>
      <c r="G68" s="41">
        <v>0</v>
      </c>
      <c r="H68" s="41">
        <v>0</v>
      </c>
      <c r="I68" s="41">
        <v>256700729</v>
      </c>
      <c r="J68" s="41">
        <v>256700729</v>
      </c>
      <c r="K68" s="31">
        <f>J68/درآمدها!$C$10*100</f>
        <v>1.1014235178966292E-2</v>
      </c>
      <c r="L68" s="86"/>
      <c r="M68" s="86"/>
    </row>
    <row r="69" spans="1:13" ht="23.1" customHeight="1">
      <c r="A69" s="32" t="s">
        <v>317</v>
      </c>
      <c r="B69" s="41">
        <v>0</v>
      </c>
      <c r="C69" s="41">
        <v>0</v>
      </c>
      <c r="D69" s="41">
        <v>0</v>
      </c>
      <c r="E69" s="41">
        <v>0</v>
      </c>
      <c r="F69" s="41">
        <f>E69/درآمدها!$C$10*100</f>
        <v>0</v>
      </c>
      <c r="G69" s="41">
        <v>0</v>
      </c>
      <c r="H69" s="41">
        <v>0</v>
      </c>
      <c r="I69" s="41">
        <v>-43228178</v>
      </c>
      <c r="J69" s="41">
        <v>-43228178</v>
      </c>
      <c r="K69" s="31">
        <f>J69/درآمدها!$C$10*100</f>
        <v>-1.8547875602262774E-3</v>
      </c>
      <c r="L69" s="86"/>
      <c r="M69" s="86"/>
    </row>
    <row r="70" spans="1:13" ht="23.1" customHeight="1">
      <c r="A70" s="32" t="s">
        <v>299</v>
      </c>
      <c r="B70" s="41">
        <v>0</v>
      </c>
      <c r="C70" s="41">
        <v>0</v>
      </c>
      <c r="D70" s="41">
        <v>0</v>
      </c>
      <c r="E70" s="41">
        <v>0</v>
      </c>
      <c r="F70" s="41">
        <f>E70/درآمدها!$C$10*100</f>
        <v>0</v>
      </c>
      <c r="G70" s="41">
        <v>0</v>
      </c>
      <c r="H70" s="41">
        <v>0</v>
      </c>
      <c r="I70" s="41">
        <v>687000922</v>
      </c>
      <c r="J70" s="41">
        <v>687000922</v>
      </c>
      <c r="K70" s="31">
        <f>J70/درآمدها!$C$10*100</f>
        <v>2.947708700536911E-2</v>
      </c>
      <c r="L70" s="86"/>
      <c r="M70" s="86"/>
    </row>
    <row r="71" spans="1:13" ht="23.1" customHeight="1">
      <c r="A71" s="32" t="s">
        <v>460</v>
      </c>
      <c r="B71" s="41">
        <v>0</v>
      </c>
      <c r="C71" s="41">
        <v>0</v>
      </c>
      <c r="D71" s="41">
        <v>0</v>
      </c>
      <c r="E71" s="41">
        <v>0</v>
      </c>
      <c r="F71" s="41">
        <f>E71/درآمدها!$C$10*100</f>
        <v>0</v>
      </c>
      <c r="G71" s="41">
        <v>0</v>
      </c>
      <c r="H71" s="41">
        <v>0</v>
      </c>
      <c r="I71" s="41">
        <v>59772610</v>
      </c>
      <c r="J71" s="41">
        <v>59772610</v>
      </c>
      <c r="K71" s="31">
        <f>J71/درآمدها!$C$10*100</f>
        <v>2.5646580216787482E-3</v>
      </c>
      <c r="L71" s="86"/>
      <c r="M71" s="86"/>
    </row>
    <row r="72" spans="1:13" ht="23.1" customHeight="1">
      <c r="A72" s="32" t="s">
        <v>396</v>
      </c>
      <c r="B72" s="41">
        <v>0</v>
      </c>
      <c r="C72" s="41">
        <v>0</v>
      </c>
      <c r="D72" s="41">
        <v>0</v>
      </c>
      <c r="E72" s="41">
        <v>0</v>
      </c>
      <c r="F72" s="41">
        <f>E72/درآمدها!$C$10*100</f>
        <v>0</v>
      </c>
      <c r="G72" s="41">
        <v>0</v>
      </c>
      <c r="H72" s="41">
        <v>0</v>
      </c>
      <c r="I72" s="41">
        <v>10542355713</v>
      </c>
      <c r="J72" s="41">
        <v>10542355713</v>
      </c>
      <c r="K72" s="31">
        <f>J72/درآمدها!$C$10*100</f>
        <v>0.45233991198872242</v>
      </c>
      <c r="L72" s="86"/>
      <c r="M72" s="86"/>
    </row>
    <row r="73" spans="1:13" ht="23.1" customHeight="1">
      <c r="A73" s="32" t="s">
        <v>452</v>
      </c>
      <c r="B73" s="41">
        <v>0</v>
      </c>
      <c r="C73" s="41">
        <v>0</v>
      </c>
      <c r="D73" s="41">
        <v>0</v>
      </c>
      <c r="E73" s="41">
        <v>0</v>
      </c>
      <c r="F73" s="41">
        <f>E73/درآمدها!$C$10*100</f>
        <v>0</v>
      </c>
      <c r="G73" s="41">
        <v>0</v>
      </c>
      <c r="H73" s="41">
        <v>0</v>
      </c>
      <c r="I73" s="41">
        <v>11783964</v>
      </c>
      <c r="J73" s="41">
        <v>11783964</v>
      </c>
      <c r="K73" s="31">
        <f>J73/درآمدها!$C$10*100</f>
        <v>5.0561348751164761E-4</v>
      </c>
      <c r="L73" s="86"/>
      <c r="M73" s="86"/>
    </row>
    <row r="74" spans="1:13" ht="23.1" customHeight="1">
      <c r="A74" s="32" t="s">
        <v>421</v>
      </c>
      <c r="B74" s="41">
        <v>0</v>
      </c>
      <c r="C74" s="41">
        <v>0</v>
      </c>
      <c r="D74" s="41">
        <v>0</v>
      </c>
      <c r="E74" s="41">
        <v>0</v>
      </c>
      <c r="F74" s="41">
        <f>E74/درآمدها!$C$10*100</f>
        <v>0</v>
      </c>
      <c r="G74" s="41">
        <v>0</v>
      </c>
      <c r="H74" s="41">
        <v>0</v>
      </c>
      <c r="I74" s="41">
        <v>-212726973</v>
      </c>
      <c r="J74" s="41">
        <v>-212726973</v>
      </c>
      <c r="K74" s="31">
        <f>J74/درآمدها!$C$10*100</f>
        <v>-9.1274571702973737E-3</v>
      </c>
      <c r="L74" s="86"/>
      <c r="M74" s="86"/>
    </row>
    <row r="75" spans="1:13" ht="23.1" customHeight="1">
      <c r="A75" s="32" t="s">
        <v>418</v>
      </c>
      <c r="B75" s="41">
        <v>0</v>
      </c>
      <c r="C75" s="41">
        <v>0</v>
      </c>
      <c r="D75" s="41">
        <v>0</v>
      </c>
      <c r="E75" s="41">
        <v>0</v>
      </c>
      <c r="F75" s="41">
        <f>E75/درآمدها!$C$10*100</f>
        <v>0</v>
      </c>
      <c r="G75" s="41">
        <v>0</v>
      </c>
      <c r="H75" s="41">
        <v>0</v>
      </c>
      <c r="I75" s="41">
        <v>50012379</v>
      </c>
      <c r="J75" s="41">
        <v>50012379</v>
      </c>
      <c r="K75" s="31">
        <f>J75/درآمدها!$C$10*100</f>
        <v>2.1458766646727952E-3</v>
      </c>
      <c r="L75" s="86"/>
      <c r="M75" s="86"/>
    </row>
    <row r="76" spans="1:13" ht="23.1" customHeight="1">
      <c r="A76" s="32" t="s">
        <v>476</v>
      </c>
      <c r="B76" s="41">
        <v>0</v>
      </c>
      <c r="C76" s="41">
        <v>0</v>
      </c>
      <c r="D76" s="41">
        <v>0</v>
      </c>
      <c r="E76" s="41">
        <v>0</v>
      </c>
      <c r="F76" s="41">
        <f>E76/درآمدها!$C$10*100</f>
        <v>0</v>
      </c>
      <c r="G76" s="41">
        <v>0</v>
      </c>
      <c r="H76" s="41">
        <v>0</v>
      </c>
      <c r="I76" s="41">
        <v>37560331</v>
      </c>
      <c r="J76" s="41">
        <v>37560331</v>
      </c>
      <c r="K76" s="31">
        <f>J76/درآمدها!$C$10*100</f>
        <v>1.6115977568330871E-3</v>
      </c>
      <c r="L76" s="86"/>
      <c r="M76" s="86"/>
    </row>
    <row r="77" spans="1:13" ht="23.1" customHeight="1">
      <c r="A77" s="32" t="s">
        <v>411</v>
      </c>
      <c r="B77" s="41">
        <v>0</v>
      </c>
      <c r="C77" s="41">
        <v>0</v>
      </c>
      <c r="D77" s="41">
        <v>0</v>
      </c>
      <c r="E77" s="41">
        <v>0</v>
      </c>
      <c r="F77" s="41">
        <f>E77/درآمدها!$C$10*100</f>
        <v>0</v>
      </c>
      <c r="G77" s="41">
        <v>0</v>
      </c>
      <c r="H77" s="41">
        <v>0</v>
      </c>
      <c r="I77" s="41">
        <v>94655630</v>
      </c>
      <c r="J77" s="41">
        <v>94655630</v>
      </c>
      <c r="K77" s="31">
        <f>J77/درآمدها!$C$10*100</f>
        <v>4.0613806353203509E-3</v>
      </c>
      <c r="L77" s="86"/>
      <c r="M77" s="86"/>
    </row>
    <row r="78" spans="1:13" ht="23.1" customHeight="1">
      <c r="A78" s="32" t="s">
        <v>410</v>
      </c>
      <c r="B78" s="41">
        <v>0</v>
      </c>
      <c r="C78" s="41">
        <v>0</v>
      </c>
      <c r="D78" s="41">
        <v>0</v>
      </c>
      <c r="E78" s="41">
        <v>0</v>
      </c>
      <c r="F78" s="41">
        <f>E78/درآمدها!$C$10*100</f>
        <v>0</v>
      </c>
      <c r="G78" s="41">
        <v>0</v>
      </c>
      <c r="H78" s="41">
        <v>0</v>
      </c>
      <c r="I78" s="41">
        <v>342879754</v>
      </c>
      <c r="J78" s="41">
        <v>342879754</v>
      </c>
      <c r="K78" s="31">
        <f>J78/درآمدها!$C$10*100</f>
        <v>1.4711910883050546E-2</v>
      </c>
      <c r="L78" s="86"/>
      <c r="M78" s="86"/>
    </row>
    <row r="79" spans="1:13" ht="23.1" customHeight="1">
      <c r="A79" s="32" t="s">
        <v>371</v>
      </c>
      <c r="B79" s="41">
        <v>0</v>
      </c>
      <c r="C79" s="41">
        <v>0</v>
      </c>
      <c r="D79" s="41">
        <v>0</v>
      </c>
      <c r="E79" s="41">
        <v>0</v>
      </c>
      <c r="F79" s="41">
        <f>E79/درآمدها!$C$10*100</f>
        <v>0</v>
      </c>
      <c r="G79" s="41">
        <v>0</v>
      </c>
      <c r="H79" s="41">
        <v>0</v>
      </c>
      <c r="I79" s="41">
        <v>36180697</v>
      </c>
      <c r="J79" s="41">
        <v>36180697</v>
      </c>
      <c r="K79" s="31">
        <f>J79/درآمدها!$C$10*100</f>
        <v>1.5524019244094948E-3</v>
      </c>
      <c r="L79" s="86"/>
      <c r="M79" s="86"/>
    </row>
    <row r="80" spans="1:13" ht="23.1" customHeight="1">
      <c r="A80" s="32" t="s">
        <v>369</v>
      </c>
      <c r="B80" s="41">
        <v>0</v>
      </c>
      <c r="C80" s="41">
        <v>0</v>
      </c>
      <c r="D80" s="41">
        <v>0</v>
      </c>
      <c r="E80" s="41">
        <v>0</v>
      </c>
      <c r="F80" s="41">
        <f>E80/درآمدها!$C$10*100</f>
        <v>0</v>
      </c>
      <c r="G80" s="41">
        <v>0</v>
      </c>
      <c r="H80" s="41">
        <v>0</v>
      </c>
      <c r="I80" s="41">
        <v>468081029</v>
      </c>
      <c r="J80" s="41">
        <v>468081029</v>
      </c>
      <c r="K80" s="31">
        <f>J80/درآمدها!$C$10*100</f>
        <v>2.0083910771513787E-2</v>
      </c>
      <c r="L80" s="86"/>
      <c r="M80" s="86"/>
    </row>
    <row r="81" spans="1:13" ht="23.1" customHeight="1">
      <c r="A81" s="32" t="s">
        <v>356</v>
      </c>
      <c r="B81" s="41">
        <v>0</v>
      </c>
      <c r="C81" s="41">
        <v>0</v>
      </c>
      <c r="D81" s="41">
        <v>0</v>
      </c>
      <c r="E81" s="41">
        <v>0</v>
      </c>
      <c r="F81" s="41">
        <f>E81/درآمدها!$C$10*100</f>
        <v>0</v>
      </c>
      <c r="G81" s="41">
        <v>0</v>
      </c>
      <c r="H81" s="41">
        <v>0</v>
      </c>
      <c r="I81" s="41">
        <v>3611599146</v>
      </c>
      <c r="J81" s="41">
        <v>3611599146</v>
      </c>
      <c r="K81" s="31">
        <f>J81/درآمدها!$C$10*100</f>
        <v>0.15496256096022937</v>
      </c>
      <c r="L81" s="86"/>
      <c r="M81" s="86"/>
    </row>
    <row r="82" spans="1:13" ht="23.1" customHeight="1">
      <c r="A82" s="32" t="s">
        <v>405</v>
      </c>
      <c r="B82" s="41">
        <v>0</v>
      </c>
      <c r="C82" s="41">
        <v>0</v>
      </c>
      <c r="D82" s="41">
        <v>0</v>
      </c>
      <c r="E82" s="41">
        <v>0</v>
      </c>
      <c r="F82" s="41">
        <f>E82/درآمدها!$C$10*100</f>
        <v>0</v>
      </c>
      <c r="G82" s="41">
        <v>0</v>
      </c>
      <c r="H82" s="41">
        <v>0</v>
      </c>
      <c r="I82" s="41">
        <v>9522508828</v>
      </c>
      <c r="J82" s="41">
        <v>9522508828</v>
      </c>
      <c r="K82" s="31">
        <f>J82/درآمدها!$C$10*100</f>
        <v>0.40858143307171785</v>
      </c>
      <c r="L82" s="86"/>
      <c r="M82" s="86"/>
    </row>
    <row r="83" spans="1:13" ht="23.1" customHeight="1">
      <c r="A83" s="32" t="s">
        <v>305</v>
      </c>
      <c r="B83" s="41">
        <v>0</v>
      </c>
      <c r="C83" s="41">
        <v>0</v>
      </c>
      <c r="D83" s="41">
        <v>0</v>
      </c>
      <c r="E83" s="41">
        <v>0</v>
      </c>
      <c r="F83" s="41">
        <f>E83/درآمدها!$C$10*100</f>
        <v>0</v>
      </c>
      <c r="G83" s="41">
        <v>0</v>
      </c>
      <c r="H83" s="41">
        <v>0</v>
      </c>
      <c r="I83" s="41">
        <v>1110198044</v>
      </c>
      <c r="J83" s="41">
        <v>1110198044</v>
      </c>
      <c r="K83" s="31">
        <f>J83/درآمدها!$C$10*100</f>
        <v>4.7635168000805986E-2</v>
      </c>
      <c r="L83" s="86"/>
      <c r="M83" s="86"/>
    </row>
    <row r="84" spans="1:13" ht="23.1" customHeight="1">
      <c r="A84" s="32" t="s">
        <v>316</v>
      </c>
      <c r="B84" s="41">
        <v>0</v>
      </c>
      <c r="C84" s="41">
        <v>0</v>
      </c>
      <c r="D84" s="41">
        <v>0</v>
      </c>
      <c r="E84" s="41">
        <v>0</v>
      </c>
      <c r="F84" s="41">
        <f>E84/درآمدها!$C$10*100</f>
        <v>0</v>
      </c>
      <c r="G84" s="41">
        <v>0</v>
      </c>
      <c r="H84" s="41">
        <v>0</v>
      </c>
      <c r="I84" s="41">
        <v>167014983</v>
      </c>
      <c r="J84" s="41">
        <v>167014983</v>
      </c>
      <c r="K84" s="31">
        <f>J84/درآمدها!$C$10*100</f>
        <v>7.1660969111352136E-3</v>
      </c>
      <c r="L84" s="86"/>
      <c r="M84" s="86"/>
    </row>
    <row r="85" spans="1:13" ht="23.1" customHeight="1">
      <c r="A85" s="32" t="s">
        <v>307</v>
      </c>
      <c r="B85" s="41">
        <v>0</v>
      </c>
      <c r="C85" s="41">
        <v>0</v>
      </c>
      <c r="D85" s="41">
        <v>0</v>
      </c>
      <c r="E85" s="41">
        <v>0</v>
      </c>
      <c r="F85" s="41">
        <f>E85/درآمدها!$C$10*100</f>
        <v>0</v>
      </c>
      <c r="G85" s="41">
        <v>0</v>
      </c>
      <c r="H85" s="41">
        <v>0</v>
      </c>
      <c r="I85" s="41">
        <v>118043758</v>
      </c>
      <c r="J85" s="41">
        <v>118043758</v>
      </c>
      <c r="K85" s="31">
        <f>J85/درآمدها!$C$10*100</f>
        <v>5.0648929478536225E-3</v>
      </c>
      <c r="L85" s="86"/>
      <c r="M85" s="86"/>
    </row>
    <row r="86" spans="1:13" ht="23.1" customHeight="1">
      <c r="A86" s="32" t="s">
        <v>397</v>
      </c>
      <c r="B86" s="41">
        <v>0</v>
      </c>
      <c r="C86" s="41">
        <v>0</v>
      </c>
      <c r="D86" s="41">
        <v>0</v>
      </c>
      <c r="E86" s="41">
        <v>0</v>
      </c>
      <c r="F86" s="41">
        <f>E86/درآمدها!$C$10*100</f>
        <v>0</v>
      </c>
      <c r="G86" s="41">
        <v>0</v>
      </c>
      <c r="H86" s="41">
        <v>0</v>
      </c>
      <c r="I86" s="41">
        <v>482510437</v>
      </c>
      <c r="J86" s="41">
        <v>482510437</v>
      </c>
      <c r="K86" s="31">
        <f>J86/درآمدها!$C$10*100</f>
        <v>2.0703032087703185E-2</v>
      </c>
      <c r="L86" s="86"/>
      <c r="M86" s="86"/>
    </row>
    <row r="87" spans="1:13" ht="23.1" customHeight="1">
      <c r="A87" s="32" t="s">
        <v>375</v>
      </c>
      <c r="B87" s="41">
        <v>0</v>
      </c>
      <c r="C87" s="41">
        <v>0</v>
      </c>
      <c r="D87" s="41">
        <v>0</v>
      </c>
      <c r="E87" s="41">
        <v>0</v>
      </c>
      <c r="F87" s="41">
        <f>E87/درآمدها!$C$10*100</f>
        <v>0</v>
      </c>
      <c r="G87" s="41">
        <v>0</v>
      </c>
      <c r="H87" s="41">
        <v>0</v>
      </c>
      <c r="I87" s="41">
        <v>21633909</v>
      </c>
      <c r="J87" s="41">
        <v>21633909</v>
      </c>
      <c r="K87" s="31">
        <f>J87/درآمدها!$C$10*100</f>
        <v>9.2824419507727806E-4</v>
      </c>
      <c r="L87" s="86"/>
      <c r="M87" s="86"/>
    </row>
    <row r="88" spans="1:13" ht="23.1" customHeight="1">
      <c r="A88" s="32" t="s">
        <v>430</v>
      </c>
      <c r="B88" s="41">
        <v>0</v>
      </c>
      <c r="C88" s="41">
        <v>0</v>
      </c>
      <c r="D88" s="41">
        <v>0</v>
      </c>
      <c r="E88" s="41">
        <v>0</v>
      </c>
      <c r="F88" s="41">
        <f>E88/درآمدها!$C$10*100</f>
        <v>0</v>
      </c>
      <c r="G88" s="41">
        <v>0</v>
      </c>
      <c r="H88" s="41">
        <v>0</v>
      </c>
      <c r="I88" s="41">
        <v>116602968</v>
      </c>
      <c r="J88" s="41">
        <v>116602968</v>
      </c>
      <c r="K88" s="31">
        <f>J88/درآمدها!$C$10*100</f>
        <v>5.0030731004175721E-3</v>
      </c>
      <c r="L88" s="86"/>
      <c r="M88" s="86"/>
    </row>
    <row r="89" spans="1:13" ht="23.1" customHeight="1">
      <c r="A89" s="32" t="s">
        <v>415</v>
      </c>
      <c r="B89" s="41">
        <v>0</v>
      </c>
      <c r="C89" s="41">
        <v>0</v>
      </c>
      <c r="D89" s="41">
        <v>0</v>
      </c>
      <c r="E89" s="41">
        <v>0</v>
      </c>
      <c r="F89" s="41">
        <f>E89/درآمدها!$C$10*100</f>
        <v>0</v>
      </c>
      <c r="G89" s="41">
        <v>0</v>
      </c>
      <c r="H89" s="41">
        <v>0</v>
      </c>
      <c r="I89" s="41">
        <v>51620729</v>
      </c>
      <c r="J89" s="41">
        <v>51620729</v>
      </c>
      <c r="K89" s="31">
        <f>J89/درآمدها!$C$10*100</f>
        <v>2.2148859940155662E-3</v>
      </c>
      <c r="L89" s="86"/>
      <c r="M89" s="86"/>
    </row>
    <row r="90" spans="1:13" ht="23.1" customHeight="1">
      <c r="A90" s="32" t="s">
        <v>435</v>
      </c>
      <c r="B90" s="41">
        <v>0</v>
      </c>
      <c r="C90" s="41">
        <v>0</v>
      </c>
      <c r="D90" s="41">
        <v>0</v>
      </c>
      <c r="E90" s="41">
        <v>0</v>
      </c>
      <c r="F90" s="41">
        <f>E90/درآمدها!$C$10*100</f>
        <v>0</v>
      </c>
      <c r="G90" s="41">
        <v>0</v>
      </c>
      <c r="H90" s="41">
        <v>0</v>
      </c>
      <c r="I90" s="41">
        <v>66965315</v>
      </c>
      <c r="J90" s="41">
        <v>66965315</v>
      </c>
      <c r="K90" s="31">
        <f>J90/درآمدها!$C$10*100</f>
        <v>2.8732747706515442E-3</v>
      </c>
      <c r="L90" s="86"/>
      <c r="M90" s="86"/>
    </row>
    <row r="91" spans="1:13" ht="23.1" customHeight="1">
      <c r="A91" s="32" t="s">
        <v>414</v>
      </c>
      <c r="B91" s="41">
        <v>0</v>
      </c>
      <c r="C91" s="41">
        <v>0</v>
      </c>
      <c r="D91" s="41">
        <v>0</v>
      </c>
      <c r="E91" s="41">
        <v>0</v>
      </c>
      <c r="F91" s="41">
        <f>E91/درآمدها!$C$10*100</f>
        <v>0</v>
      </c>
      <c r="G91" s="41">
        <v>0</v>
      </c>
      <c r="H91" s="41">
        <v>0</v>
      </c>
      <c r="I91" s="41">
        <v>103540788</v>
      </c>
      <c r="J91" s="41">
        <v>103540788</v>
      </c>
      <c r="K91" s="31">
        <f>J91/درآمدها!$C$10*100</f>
        <v>4.4426153135213378E-3</v>
      </c>
      <c r="L91" s="86"/>
      <c r="M91" s="86"/>
    </row>
    <row r="92" spans="1:13" ht="23.1" customHeight="1">
      <c r="A92" s="32" t="s">
        <v>398</v>
      </c>
      <c r="B92" s="41">
        <v>0</v>
      </c>
      <c r="C92" s="41">
        <v>0</v>
      </c>
      <c r="D92" s="41">
        <v>0</v>
      </c>
      <c r="E92" s="41">
        <v>0</v>
      </c>
      <c r="F92" s="41">
        <f>E92/درآمدها!$C$10*100</f>
        <v>0</v>
      </c>
      <c r="G92" s="41">
        <v>0</v>
      </c>
      <c r="H92" s="41">
        <v>0</v>
      </c>
      <c r="I92" s="41">
        <v>83092829</v>
      </c>
      <c r="J92" s="41">
        <v>83092829</v>
      </c>
      <c r="K92" s="31">
        <f>J92/درآمدها!$C$10*100</f>
        <v>3.5652565688336266E-3</v>
      </c>
      <c r="L92" s="86"/>
      <c r="M92" s="86"/>
    </row>
    <row r="93" spans="1:13" ht="23.1" customHeight="1">
      <c r="A93" s="32" t="s">
        <v>289</v>
      </c>
      <c r="B93" s="41">
        <v>0</v>
      </c>
      <c r="C93" s="41">
        <v>0</v>
      </c>
      <c r="D93" s="41">
        <v>0</v>
      </c>
      <c r="E93" s="41">
        <v>0</v>
      </c>
      <c r="F93" s="41">
        <f>E93/درآمدها!$C$10*100</f>
        <v>0</v>
      </c>
      <c r="G93" s="41">
        <v>0</v>
      </c>
      <c r="H93" s="41">
        <v>0</v>
      </c>
      <c r="I93" s="41">
        <v>287725898</v>
      </c>
      <c r="J93" s="41">
        <v>287725898</v>
      </c>
      <c r="K93" s="31">
        <f>J93/درآمدها!$C$10*100</f>
        <v>1.2345429325412112E-2</v>
      </c>
      <c r="L93" s="86"/>
      <c r="M93" s="86"/>
    </row>
    <row r="94" spans="1:13" ht="23.1" customHeight="1">
      <c r="A94" s="32" t="s">
        <v>436</v>
      </c>
      <c r="B94" s="41">
        <v>0</v>
      </c>
      <c r="C94" s="41">
        <v>0</v>
      </c>
      <c r="D94" s="41">
        <v>0</v>
      </c>
      <c r="E94" s="41">
        <v>0</v>
      </c>
      <c r="F94" s="41">
        <f>E94/درآمدها!$C$10*100</f>
        <v>0</v>
      </c>
      <c r="G94" s="41">
        <v>0</v>
      </c>
      <c r="H94" s="41">
        <v>0</v>
      </c>
      <c r="I94" s="41">
        <v>7181408</v>
      </c>
      <c r="J94" s="41">
        <v>7181408</v>
      </c>
      <c r="K94" s="31">
        <f>J94/درآمدها!$C$10*100</f>
        <v>3.0813202960600073E-4</v>
      </c>
      <c r="L94" s="86"/>
      <c r="M94" s="86"/>
    </row>
    <row r="95" spans="1:13" ht="23.1" customHeight="1">
      <c r="A95" s="32" t="s">
        <v>407</v>
      </c>
      <c r="B95" s="41">
        <v>0</v>
      </c>
      <c r="C95" s="41">
        <v>0</v>
      </c>
      <c r="D95" s="41">
        <v>0</v>
      </c>
      <c r="E95" s="41">
        <v>0</v>
      </c>
      <c r="F95" s="41">
        <f>E95/درآمدها!$C$10*100</f>
        <v>0</v>
      </c>
      <c r="G95" s="41">
        <v>0</v>
      </c>
      <c r="H95" s="41">
        <v>0</v>
      </c>
      <c r="I95" s="41">
        <v>170390766</v>
      </c>
      <c r="J95" s="41">
        <v>170390766</v>
      </c>
      <c r="K95" s="31">
        <f>J95/درآمدها!$C$10*100</f>
        <v>7.3109413298480114E-3</v>
      </c>
      <c r="L95" s="86"/>
      <c r="M95" s="86"/>
    </row>
    <row r="96" spans="1:13" ht="23.1" customHeight="1">
      <c r="A96" s="32" t="s">
        <v>493</v>
      </c>
      <c r="B96" s="41">
        <v>0</v>
      </c>
      <c r="C96" s="41">
        <v>0</v>
      </c>
      <c r="D96" s="41">
        <v>0</v>
      </c>
      <c r="E96" s="41">
        <v>0</v>
      </c>
      <c r="F96" s="41">
        <f>E96/درآمدها!$C$10*100</f>
        <v>0</v>
      </c>
      <c r="G96" s="41">
        <v>0</v>
      </c>
      <c r="H96" s="41">
        <v>0</v>
      </c>
      <c r="I96" s="41">
        <v>-9352575</v>
      </c>
      <c r="J96" s="41">
        <v>-9352575</v>
      </c>
      <c r="K96" s="31">
        <f>J96/درآمدها!$C$10*100</f>
        <v>-4.0129009753969453E-4</v>
      </c>
      <c r="L96" s="86"/>
      <c r="M96" s="86"/>
    </row>
    <row r="97" spans="1:13" ht="23.1" customHeight="1">
      <c r="A97" s="32" t="s">
        <v>298</v>
      </c>
      <c r="B97" s="41">
        <v>0</v>
      </c>
      <c r="C97" s="41">
        <v>0</v>
      </c>
      <c r="D97" s="41">
        <v>0</v>
      </c>
      <c r="E97" s="41">
        <v>0</v>
      </c>
      <c r="F97" s="41">
        <f>E97/درآمدها!$C$10*100</f>
        <v>0</v>
      </c>
      <c r="G97" s="41">
        <v>0</v>
      </c>
      <c r="H97" s="41">
        <v>0</v>
      </c>
      <c r="I97" s="41">
        <v>-2131465707</v>
      </c>
      <c r="J97" s="41">
        <v>-2131465707</v>
      </c>
      <c r="K97" s="31">
        <f>J97/درآمدها!$C$10*100</f>
        <v>-9.1454608112155625E-2</v>
      </c>
      <c r="L97" s="86"/>
      <c r="M97" s="86"/>
    </row>
    <row r="98" spans="1:13" ht="23.1" customHeight="1">
      <c r="A98" s="32" t="s">
        <v>354</v>
      </c>
      <c r="B98" s="41">
        <v>0</v>
      </c>
      <c r="C98" s="41">
        <v>0</v>
      </c>
      <c r="D98" s="41">
        <v>0</v>
      </c>
      <c r="E98" s="41">
        <v>0</v>
      </c>
      <c r="F98" s="41">
        <f>E98/درآمدها!$C$10*100</f>
        <v>0</v>
      </c>
      <c r="G98" s="41">
        <v>0</v>
      </c>
      <c r="H98" s="41">
        <v>0</v>
      </c>
      <c r="I98" s="41">
        <v>204152833</v>
      </c>
      <c r="J98" s="41">
        <v>204152833</v>
      </c>
      <c r="K98" s="31">
        <f>J98/درآمدها!$C$10*100</f>
        <v>8.7595673135553529E-3</v>
      </c>
      <c r="L98" s="86"/>
      <c r="M98" s="86"/>
    </row>
    <row r="99" spans="1:13" ht="23.1" customHeight="1">
      <c r="A99" s="32" t="s">
        <v>297</v>
      </c>
      <c r="B99" s="41">
        <v>0</v>
      </c>
      <c r="C99" s="41">
        <v>0</v>
      </c>
      <c r="D99" s="41">
        <v>0</v>
      </c>
      <c r="E99" s="41">
        <v>0</v>
      </c>
      <c r="F99" s="41">
        <f>E99/درآمدها!$C$10*100</f>
        <v>0</v>
      </c>
      <c r="G99" s="41">
        <v>0</v>
      </c>
      <c r="H99" s="41">
        <v>0</v>
      </c>
      <c r="I99" s="41">
        <v>2123109090</v>
      </c>
      <c r="J99" s="41">
        <v>2123109090</v>
      </c>
      <c r="K99" s="31">
        <f>J99/درآمدها!$C$10*100</f>
        <v>9.1096051495284672E-2</v>
      </c>
      <c r="L99" s="86"/>
      <c r="M99" s="86"/>
    </row>
    <row r="100" spans="1:13" ht="23.1" customHeight="1">
      <c r="A100" s="32" t="s">
        <v>386</v>
      </c>
      <c r="B100" s="41">
        <v>0</v>
      </c>
      <c r="C100" s="41">
        <v>0</v>
      </c>
      <c r="D100" s="41">
        <v>0</v>
      </c>
      <c r="E100" s="41">
        <v>0</v>
      </c>
      <c r="F100" s="41">
        <f>E100/درآمدها!$C$10*100</f>
        <v>0</v>
      </c>
      <c r="G100" s="41">
        <v>0</v>
      </c>
      <c r="H100" s="41">
        <v>0</v>
      </c>
      <c r="I100" s="41">
        <v>-459397203</v>
      </c>
      <c r="J100" s="41">
        <v>-459397203</v>
      </c>
      <c r="K100" s="31">
        <f>J100/درآمدها!$C$10*100</f>
        <v>-1.9711314627397569E-2</v>
      </c>
      <c r="L100" s="86"/>
      <c r="M100" s="86"/>
    </row>
    <row r="101" spans="1:13" ht="23.1" customHeight="1">
      <c r="A101" s="32" t="s">
        <v>306</v>
      </c>
      <c r="B101" s="41">
        <v>0</v>
      </c>
      <c r="C101" s="41">
        <v>0</v>
      </c>
      <c r="D101" s="41">
        <v>0</v>
      </c>
      <c r="E101" s="41">
        <v>0</v>
      </c>
      <c r="F101" s="41">
        <f>E101/درآمدها!$C$10*100</f>
        <v>0</v>
      </c>
      <c r="G101" s="41">
        <v>0</v>
      </c>
      <c r="H101" s="41">
        <v>0</v>
      </c>
      <c r="I101" s="41">
        <v>5614409329</v>
      </c>
      <c r="J101" s="41">
        <v>5614409329</v>
      </c>
      <c r="K101" s="31">
        <f>J101/درآمدها!$C$10*100</f>
        <v>0.24089695803157746</v>
      </c>
      <c r="L101" s="86"/>
      <c r="M101" s="86"/>
    </row>
    <row r="102" spans="1:13" ht="23.1" customHeight="1">
      <c r="A102" s="32" t="s">
        <v>284</v>
      </c>
      <c r="B102" s="41">
        <v>0</v>
      </c>
      <c r="C102" s="41">
        <v>0</v>
      </c>
      <c r="D102" s="41">
        <v>0</v>
      </c>
      <c r="E102" s="41">
        <v>0</v>
      </c>
      <c r="F102" s="41">
        <f>E102/درآمدها!$C$10*100</f>
        <v>0</v>
      </c>
      <c r="G102" s="41">
        <v>0</v>
      </c>
      <c r="H102" s="41">
        <v>0</v>
      </c>
      <c r="I102" s="41">
        <v>745115819</v>
      </c>
      <c r="J102" s="41">
        <v>745115819</v>
      </c>
      <c r="K102" s="31">
        <f>J102/درآمدها!$C$10*100</f>
        <v>3.1970617683886988E-2</v>
      </c>
      <c r="L102" s="86"/>
      <c r="M102" s="86"/>
    </row>
    <row r="103" spans="1:13" ht="23.1" customHeight="1">
      <c r="A103" s="32" t="s">
        <v>281</v>
      </c>
      <c r="B103" s="41">
        <v>0</v>
      </c>
      <c r="C103" s="41">
        <v>0</v>
      </c>
      <c r="D103" s="41">
        <v>0</v>
      </c>
      <c r="E103" s="41">
        <v>0</v>
      </c>
      <c r="F103" s="41">
        <f>E103/درآمدها!$C$10*100</f>
        <v>0</v>
      </c>
      <c r="G103" s="41">
        <v>0</v>
      </c>
      <c r="H103" s="41">
        <v>0</v>
      </c>
      <c r="I103" s="41">
        <v>-2801436525</v>
      </c>
      <c r="J103" s="41">
        <v>-2801436525</v>
      </c>
      <c r="K103" s="31">
        <f>J103/درآمدها!$C$10*100</f>
        <v>-0.1202009859710842</v>
      </c>
      <c r="L103" s="86"/>
      <c r="M103" s="86"/>
    </row>
    <row r="104" spans="1:13" ht="23.1" customHeight="1">
      <c r="A104" s="32" t="s">
        <v>314</v>
      </c>
      <c r="B104" s="41">
        <v>0</v>
      </c>
      <c r="C104" s="41">
        <v>0</v>
      </c>
      <c r="D104" s="41">
        <v>0</v>
      </c>
      <c r="E104" s="41">
        <v>0</v>
      </c>
      <c r="F104" s="41">
        <f>E104/درآمدها!$C$10*100</f>
        <v>0</v>
      </c>
      <c r="G104" s="41">
        <v>0</v>
      </c>
      <c r="H104" s="41">
        <v>0</v>
      </c>
      <c r="I104" s="41">
        <v>-197263745</v>
      </c>
      <c r="J104" s="41">
        <v>-197263745</v>
      </c>
      <c r="K104" s="31">
        <f>J104/درآمدها!$C$10*100</f>
        <v>-8.4639778319976506E-3</v>
      </c>
      <c r="L104" s="86"/>
      <c r="M104" s="86"/>
    </row>
    <row r="105" spans="1:13" ht="23.1" customHeight="1">
      <c r="A105" s="32" t="s">
        <v>282</v>
      </c>
      <c r="B105" s="41">
        <v>0</v>
      </c>
      <c r="C105" s="41">
        <v>0</v>
      </c>
      <c r="D105" s="41">
        <v>0</v>
      </c>
      <c r="E105" s="41">
        <v>0</v>
      </c>
      <c r="F105" s="41">
        <f>E105/درآمدها!$C$10*100</f>
        <v>0</v>
      </c>
      <c r="G105" s="41">
        <v>0</v>
      </c>
      <c r="H105" s="41">
        <v>0</v>
      </c>
      <c r="I105" s="41">
        <v>-84761996</v>
      </c>
      <c r="J105" s="41">
        <v>-84761996</v>
      </c>
      <c r="K105" s="31">
        <f>J105/درآمدها!$C$10*100</f>
        <v>-3.6368753677462301E-3</v>
      </c>
      <c r="L105" s="86"/>
      <c r="M105" s="86"/>
    </row>
    <row r="106" spans="1:13" ht="23.1" customHeight="1">
      <c r="A106" s="32" t="s">
        <v>283</v>
      </c>
      <c r="B106" s="41">
        <v>0</v>
      </c>
      <c r="C106" s="41">
        <v>0</v>
      </c>
      <c r="D106" s="41">
        <v>0</v>
      </c>
      <c r="E106" s="41">
        <v>0</v>
      </c>
      <c r="F106" s="41">
        <f>E106/درآمدها!$C$10*100</f>
        <v>0</v>
      </c>
      <c r="G106" s="41">
        <v>0</v>
      </c>
      <c r="H106" s="41">
        <v>0</v>
      </c>
      <c r="I106" s="41">
        <v>107794178</v>
      </c>
      <c r="J106" s="41">
        <v>107794178</v>
      </c>
      <c r="K106" s="31">
        <f>J106/درآمدها!$C$10*100</f>
        <v>4.625115137150056E-3</v>
      </c>
      <c r="L106" s="86"/>
      <c r="M106" s="86"/>
    </row>
    <row r="107" spans="1:13" ht="23.1" customHeight="1">
      <c r="A107" s="32" t="s">
        <v>287</v>
      </c>
      <c r="B107" s="41">
        <v>0</v>
      </c>
      <c r="C107" s="41">
        <v>0</v>
      </c>
      <c r="D107" s="41">
        <v>0</v>
      </c>
      <c r="E107" s="41">
        <v>0</v>
      </c>
      <c r="F107" s="41">
        <f>E107/درآمدها!$C$10*100</f>
        <v>0</v>
      </c>
      <c r="G107" s="41">
        <v>0</v>
      </c>
      <c r="H107" s="41">
        <v>0</v>
      </c>
      <c r="I107" s="41">
        <v>473368318</v>
      </c>
      <c r="J107" s="41">
        <v>473368318</v>
      </c>
      <c r="K107" s="31">
        <f>J107/درآمدها!$C$10*100</f>
        <v>2.0310772006898754E-2</v>
      </c>
      <c r="L107" s="86"/>
      <c r="M107" s="86"/>
    </row>
    <row r="108" spans="1:13" ht="23.1" customHeight="1">
      <c r="A108" s="32" t="s">
        <v>480</v>
      </c>
      <c r="B108" s="41">
        <v>0</v>
      </c>
      <c r="C108" s="41">
        <v>0</v>
      </c>
      <c r="D108" s="41">
        <v>0</v>
      </c>
      <c r="E108" s="41">
        <v>0</v>
      </c>
      <c r="F108" s="41">
        <f>E108/درآمدها!$C$10*100</f>
        <v>0</v>
      </c>
      <c r="G108" s="41">
        <v>0</v>
      </c>
      <c r="H108" s="41">
        <v>0</v>
      </c>
      <c r="I108" s="41">
        <v>1020424235</v>
      </c>
      <c r="J108" s="41">
        <v>1020424235</v>
      </c>
      <c r="K108" s="31">
        <f>J108/درآمدها!$C$10*100</f>
        <v>4.3783251221724301E-2</v>
      </c>
      <c r="L108" s="86"/>
      <c r="M108" s="86"/>
    </row>
    <row r="109" spans="1:13" ht="23.1" customHeight="1">
      <c r="A109" s="32" t="s">
        <v>395</v>
      </c>
      <c r="B109" s="41">
        <v>0</v>
      </c>
      <c r="C109" s="41">
        <v>0</v>
      </c>
      <c r="D109" s="41">
        <v>0</v>
      </c>
      <c r="E109" s="41">
        <v>0</v>
      </c>
      <c r="F109" s="41">
        <f>E109/درآمدها!$C$10*100</f>
        <v>0</v>
      </c>
      <c r="G109" s="41">
        <v>0</v>
      </c>
      <c r="H109" s="41">
        <v>0</v>
      </c>
      <c r="I109" s="41">
        <v>5177618</v>
      </c>
      <c r="J109" s="41">
        <v>5177618</v>
      </c>
      <c r="K109" s="31">
        <f>J109/درآمدها!$C$10*100</f>
        <v>2.2215559161442469E-4</v>
      </c>
      <c r="L109" s="86"/>
      <c r="M109" s="86"/>
    </row>
    <row r="110" spans="1:13" ht="23.1" customHeight="1">
      <c r="A110" s="32" t="s">
        <v>412</v>
      </c>
      <c r="B110" s="41">
        <v>0</v>
      </c>
      <c r="C110" s="41">
        <v>0</v>
      </c>
      <c r="D110" s="41">
        <v>0</v>
      </c>
      <c r="E110" s="41">
        <v>0</v>
      </c>
      <c r="F110" s="41">
        <f>E110/درآمدها!$C$10*100</f>
        <v>0</v>
      </c>
      <c r="G110" s="41">
        <v>0</v>
      </c>
      <c r="H110" s="41">
        <v>0</v>
      </c>
      <c r="I110" s="41">
        <v>32389326</v>
      </c>
      <c r="J110" s="41">
        <v>32389326</v>
      </c>
      <c r="K110" s="31">
        <f>J110/درآمدها!$C$10*100</f>
        <v>1.3897259086171417E-3</v>
      </c>
      <c r="L110" s="86"/>
      <c r="M110" s="86"/>
    </row>
    <row r="111" spans="1:13" ht="23.1" customHeight="1">
      <c r="A111" s="32" t="s">
        <v>370</v>
      </c>
      <c r="B111" s="41">
        <v>0</v>
      </c>
      <c r="C111" s="41">
        <v>0</v>
      </c>
      <c r="D111" s="41">
        <v>0</v>
      </c>
      <c r="E111" s="41">
        <v>0</v>
      </c>
      <c r="F111" s="41">
        <f>E111/درآمدها!$C$10*100</f>
        <v>0</v>
      </c>
      <c r="G111" s="41">
        <v>0</v>
      </c>
      <c r="H111" s="41">
        <v>0</v>
      </c>
      <c r="I111" s="41">
        <v>740988306</v>
      </c>
      <c r="J111" s="41">
        <v>740988306</v>
      </c>
      <c r="K111" s="31">
        <f>J111/درآمدها!$C$10*100</f>
        <v>3.1793518853418766E-2</v>
      </c>
      <c r="L111" s="86"/>
      <c r="M111" s="86"/>
    </row>
    <row r="112" spans="1:13" ht="23.1" customHeight="1">
      <c r="A112" s="32" t="s">
        <v>431</v>
      </c>
      <c r="B112" s="41">
        <v>0</v>
      </c>
      <c r="C112" s="41">
        <v>0</v>
      </c>
      <c r="D112" s="41">
        <v>0</v>
      </c>
      <c r="E112" s="41">
        <v>0</v>
      </c>
      <c r="F112" s="41">
        <f>E112/درآمدها!$C$10*100</f>
        <v>0</v>
      </c>
      <c r="G112" s="41">
        <v>0</v>
      </c>
      <c r="H112" s="41">
        <v>0</v>
      </c>
      <c r="I112" s="41">
        <v>75683674</v>
      </c>
      <c r="J112" s="41">
        <v>75683674</v>
      </c>
      <c r="K112" s="31">
        <f>J112/درآمدها!$C$10*100</f>
        <v>3.2473526191046254E-3</v>
      </c>
      <c r="L112" s="86"/>
      <c r="M112" s="86"/>
    </row>
    <row r="113" spans="1:13" ht="23.1" customHeight="1">
      <c r="A113" s="32" t="s">
        <v>302</v>
      </c>
      <c r="B113" s="41">
        <v>0</v>
      </c>
      <c r="C113" s="41">
        <v>0</v>
      </c>
      <c r="D113" s="41">
        <v>0</v>
      </c>
      <c r="E113" s="41">
        <v>0</v>
      </c>
      <c r="F113" s="41">
        <f>E113/درآمدها!$C$10*100</f>
        <v>0</v>
      </c>
      <c r="G113" s="41">
        <v>0</v>
      </c>
      <c r="H113" s="41">
        <v>0</v>
      </c>
      <c r="I113" s="41">
        <v>183424745</v>
      </c>
      <c r="J113" s="41">
        <v>183424745</v>
      </c>
      <c r="K113" s="31">
        <f>J113/درآمدها!$C$10*100</f>
        <v>7.870189098964038E-3</v>
      </c>
      <c r="L113" s="86"/>
      <c r="M113" s="86"/>
    </row>
    <row r="114" spans="1:13" ht="23.1" customHeight="1">
      <c r="A114" s="32" t="s">
        <v>387</v>
      </c>
      <c r="B114" s="41">
        <v>0</v>
      </c>
      <c r="C114" s="41">
        <v>0</v>
      </c>
      <c r="D114" s="41">
        <v>0</v>
      </c>
      <c r="E114" s="41">
        <v>0</v>
      </c>
      <c r="F114" s="41">
        <f>E114/درآمدها!$C$10*100</f>
        <v>0</v>
      </c>
      <c r="G114" s="41">
        <v>0</v>
      </c>
      <c r="H114" s="41">
        <v>0</v>
      </c>
      <c r="I114" s="41">
        <v>8716434</v>
      </c>
      <c r="J114" s="41">
        <v>8716434</v>
      </c>
      <c r="K114" s="31">
        <f>J114/درآمدها!$C$10*100</f>
        <v>3.7399525265055977E-4</v>
      </c>
      <c r="L114" s="86"/>
      <c r="M114" s="86"/>
    </row>
    <row r="115" spans="1:13" ht="23.1" customHeight="1">
      <c r="A115" s="32" t="s">
        <v>313</v>
      </c>
      <c r="B115" s="41">
        <v>0</v>
      </c>
      <c r="C115" s="41">
        <v>0</v>
      </c>
      <c r="D115" s="41">
        <v>0</v>
      </c>
      <c r="E115" s="41">
        <v>0</v>
      </c>
      <c r="F115" s="41">
        <f>E115/درآمدها!$C$10*100</f>
        <v>0</v>
      </c>
      <c r="G115" s="41">
        <v>0</v>
      </c>
      <c r="H115" s="41">
        <v>0</v>
      </c>
      <c r="I115" s="41">
        <v>147559854</v>
      </c>
      <c r="J115" s="41">
        <v>147559854</v>
      </c>
      <c r="K115" s="31">
        <f>J115/درآمدها!$C$10*100</f>
        <v>6.331337434300509E-3</v>
      </c>
      <c r="L115" s="86"/>
      <c r="M115" s="86"/>
    </row>
    <row r="116" spans="1:13" ht="23.1" customHeight="1">
      <c r="A116" s="32" t="s">
        <v>381</v>
      </c>
      <c r="B116" s="41">
        <v>0</v>
      </c>
      <c r="C116" s="41">
        <v>0</v>
      </c>
      <c r="D116" s="41">
        <v>0</v>
      </c>
      <c r="E116" s="41">
        <v>0</v>
      </c>
      <c r="F116" s="41">
        <f>E116/درآمدها!$C$10*100</f>
        <v>0</v>
      </c>
      <c r="G116" s="41">
        <v>0</v>
      </c>
      <c r="H116" s="41">
        <v>0</v>
      </c>
      <c r="I116" s="41">
        <v>413177701</v>
      </c>
      <c r="J116" s="41">
        <v>413177701</v>
      </c>
      <c r="K116" s="31">
        <f>J116/درآمدها!$C$10*100</f>
        <v>1.7728178596324192E-2</v>
      </c>
      <c r="L116" s="86"/>
      <c r="M116" s="86"/>
    </row>
    <row r="117" spans="1:13" ht="23.1" customHeight="1">
      <c r="A117" s="32" t="s">
        <v>389</v>
      </c>
      <c r="B117" s="41">
        <v>0</v>
      </c>
      <c r="C117" s="41">
        <v>0</v>
      </c>
      <c r="D117" s="41">
        <v>0</v>
      </c>
      <c r="E117" s="41">
        <v>0</v>
      </c>
      <c r="F117" s="41">
        <f>E117/درآمدها!$C$10*100</f>
        <v>0</v>
      </c>
      <c r="G117" s="41">
        <v>0</v>
      </c>
      <c r="H117" s="41">
        <v>0</v>
      </c>
      <c r="I117" s="41">
        <v>-2006425435</v>
      </c>
      <c r="J117" s="41">
        <v>-2006425435</v>
      </c>
      <c r="K117" s="31">
        <f>J117/درآمدها!$C$10*100</f>
        <v>-8.6089516364987601E-2</v>
      </c>
      <c r="L117" s="86"/>
      <c r="M117" s="86"/>
    </row>
    <row r="118" spans="1:13" ht="23.1" customHeight="1">
      <c r="A118" s="32" t="s">
        <v>385</v>
      </c>
      <c r="B118" s="41">
        <v>0</v>
      </c>
      <c r="C118" s="41">
        <v>0</v>
      </c>
      <c r="D118" s="41">
        <v>0</v>
      </c>
      <c r="E118" s="41">
        <v>0</v>
      </c>
      <c r="F118" s="41">
        <f>E118/درآمدها!$C$10*100</f>
        <v>0</v>
      </c>
      <c r="G118" s="41">
        <v>0</v>
      </c>
      <c r="H118" s="41">
        <v>0</v>
      </c>
      <c r="I118" s="41">
        <v>-4502100</v>
      </c>
      <c r="J118" s="41">
        <v>-4502100</v>
      </c>
      <c r="K118" s="31">
        <f>J118/درآمدها!$C$10*100</f>
        <v>-1.9317120131444641E-4</v>
      </c>
      <c r="L118" s="86"/>
      <c r="M118" s="86"/>
    </row>
    <row r="119" spans="1:13" ht="23.1" customHeight="1">
      <c r="A119" s="32" t="s">
        <v>442</v>
      </c>
      <c r="B119" s="41">
        <v>0</v>
      </c>
      <c r="C119" s="41">
        <v>0</v>
      </c>
      <c r="D119" s="41">
        <v>0</v>
      </c>
      <c r="E119" s="41">
        <v>0</v>
      </c>
      <c r="F119" s="41">
        <f>E119/درآمدها!$C$10*100</f>
        <v>0</v>
      </c>
      <c r="G119" s="41">
        <v>0</v>
      </c>
      <c r="H119" s="41">
        <v>0</v>
      </c>
      <c r="I119" s="41">
        <v>217499743</v>
      </c>
      <c r="J119" s="41">
        <v>217499743</v>
      </c>
      <c r="K119" s="31">
        <f>J119/درآمدها!$C$10*100</f>
        <v>9.3322419850499442E-3</v>
      </c>
      <c r="L119" s="86"/>
      <c r="M119" s="86"/>
    </row>
    <row r="120" spans="1:13" ht="23.1" customHeight="1">
      <c r="A120" s="32" t="s">
        <v>351</v>
      </c>
      <c r="B120" s="41">
        <v>0</v>
      </c>
      <c r="C120" s="41">
        <v>0</v>
      </c>
      <c r="D120" s="41">
        <v>0</v>
      </c>
      <c r="E120" s="41">
        <v>0</v>
      </c>
      <c r="F120" s="41">
        <f>E120/درآمدها!$C$10*100</f>
        <v>0</v>
      </c>
      <c r="G120" s="41">
        <v>0</v>
      </c>
      <c r="H120" s="41">
        <v>0</v>
      </c>
      <c r="I120" s="41">
        <v>-1527386598</v>
      </c>
      <c r="J120" s="41">
        <v>-1527386598</v>
      </c>
      <c r="K120" s="31">
        <f>J120/درآمدها!$C$10*100</f>
        <v>-6.5535439907431076E-2</v>
      </c>
      <c r="L120" s="86"/>
      <c r="M120" s="86"/>
    </row>
    <row r="121" spans="1:13" ht="23.1" customHeight="1">
      <c r="A121" s="32" t="s">
        <v>393</v>
      </c>
      <c r="B121" s="41">
        <v>0</v>
      </c>
      <c r="C121" s="41">
        <v>0</v>
      </c>
      <c r="D121" s="41">
        <v>0</v>
      </c>
      <c r="E121" s="41">
        <v>0</v>
      </c>
      <c r="F121" s="41">
        <f>E121/درآمدها!$C$10*100</f>
        <v>0</v>
      </c>
      <c r="G121" s="41">
        <v>0</v>
      </c>
      <c r="H121" s="41">
        <v>0</v>
      </c>
      <c r="I121" s="41">
        <v>-49987125</v>
      </c>
      <c r="J121" s="41">
        <v>-49987125</v>
      </c>
      <c r="K121" s="31">
        <f>J121/درآمدها!$C$10*100</f>
        <v>-2.1447930935575388E-3</v>
      </c>
      <c r="L121" s="86"/>
      <c r="M121" s="86"/>
    </row>
    <row r="122" spans="1:13" ht="23.1" customHeight="1">
      <c r="A122" s="32" t="s">
        <v>349</v>
      </c>
      <c r="B122" s="41">
        <v>0</v>
      </c>
      <c r="C122" s="41">
        <v>0</v>
      </c>
      <c r="D122" s="41">
        <v>0</v>
      </c>
      <c r="E122" s="41">
        <v>0</v>
      </c>
      <c r="F122" s="41">
        <f>E122/درآمدها!$C$10*100</f>
        <v>0</v>
      </c>
      <c r="G122" s="41">
        <v>0</v>
      </c>
      <c r="H122" s="41">
        <v>0</v>
      </c>
      <c r="I122" s="41">
        <v>-3715693072</v>
      </c>
      <c r="J122" s="41">
        <v>-3715693072</v>
      </c>
      <c r="K122" s="31">
        <f>J122/درآمدها!$C$10*100</f>
        <v>-0.15942890971635587</v>
      </c>
      <c r="L122" s="86"/>
      <c r="M122" s="86"/>
    </row>
    <row r="123" spans="1:13" ht="23.1" customHeight="1">
      <c r="A123" s="32" t="s">
        <v>683</v>
      </c>
      <c r="B123" s="41">
        <v>0</v>
      </c>
      <c r="C123" s="41">
        <v>0</v>
      </c>
      <c r="D123" s="41">
        <v>0</v>
      </c>
      <c r="E123" s="41">
        <v>0</v>
      </c>
      <c r="F123" s="41">
        <f>E123/درآمدها!$C$10*100</f>
        <v>0</v>
      </c>
      <c r="G123" s="41">
        <v>0</v>
      </c>
      <c r="H123" s="41">
        <v>0</v>
      </c>
      <c r="I123" s="41">
        <v>-750660700</v>
      </c>
      <c r="J123" s="41">
        <v>-750660700</v>
      </c>
      <c r="K123" s="31">
        <f>J123/درآمدها!$C$10*100</f>
        <v>-3.2208531396135859E-2</v>
      </c>
      <c r="L123" s="86"/>
      <c r="M123" s="86"/>
    </row>
    <row r="124" spans="1:13" ht="23.1" customHeight="1">
      <c r="A124" s="32" t="s">
        <v>754</v>
      </c>
      <c r="B124" s="41">
        <v>0</v>
      </c>
      <c r="C124" s="41">
        <v>0</v>
      </c>
      <c r="D124" s="41">
        <v>0</v>
      </c>
      <c r="E124" s="41">
        <v>0</v>
      </c>
      <c r="F124" s="41">
        <f>E124/درآمدها!$C$10*100</f>
        <v>0</v>
      </c>
      <c r="G124" s="41">
        <v>0</v>
      </c>
      <c r="H124" s="41">
        <v>0</v>
      </c>
      <c r="I124" s="41">
        <v>-330514650</v>
      </c>
      <c r="J124" s="41">
        <v>-330514650</v>
      </c>
      <c r="K124" s="31">
        <f>J124/درآمدها!$C$10*100</f>
        <v>-1.4181362473628705E-2</v>
      </c>
      <c r="L124" s="86"/>
      <c r="M124" s="86"/>
    </row>
    <row r="125" spans="1:13" ht="23.1" customHeight="1">
      <c r="A125" s="32" t="s">
        <v>348</v>
      </c>
      <c r="B125" s="41">
        <v>0</v>
      </c>
      <c r="C125" s="41">
        <v>0</v>
      </c>
      <c r="D125" s="41">
        <v>0</v>
      </c>
      <c r="E125" s="41">
        <v>0</v>
      </c>
      <c r="F125" s="41">
        <f>E125/درآمدها!$C$10*100</f>
        <v>0</v>
      </c>
      <c r="G125" s="41">
        <v>0</v>
      </c>
      <c r="H125" s="41">
        <v>0</v>
      </c>
      <c r="I125" s="41">
        <v>-227641367</v>
      </c>
      <c r="J125" s="41">
        <v>-227641367</v>
      </c>
      <c r="K125" s="31">
        <f>J125/درآمدها!$C$10*100</f>
        <v>-9.7673877373343054E-3</v>
      </c>
      <c r="L125" s="86"/>
      <c r="M125" s="86"/>
    </row>
    <row r="126" spans="1:13" ht="23.1" customHeight="1">
      <c r="A126" s="32" t="s">
        <v>350</v>
      </c>
      <c r="B126" s="41">
        <v>0</v>
      </c>
      <c r="C126" s="41">
        <v>0</v>
      </c>
      <c r="D126" s="41">
        <v>0</v>
      </c>
      <c r="E126" s="41">
        <v>0</v>
      </c>
      <c r="F126" s="41">
        <f>E126/درآمدها!$C$10*100</f>
        <v>0</v>
      </c>
      <c r="G126" s="41">
        <v>0</v>
      </c>
      <c r="H126" s="41">
        <v>0</v>
      </c>
      <c r="I126" s="41">
        <v>-29800022</v>
      </c>
      <c r="J126" s="41">
        <v>-29800022</v>
      </c>
      <c r="K126" s="31">
        <f>J126/درآمدها!$C$10*100</f>
        <v>-1.278626873889281E-3</v>
      </c>
      <c r="L126" s="86"/>
      <c r="M126" s="86"/>
    </row>
    <row r="127" spans="1:13" ht="23.1" customHeight="1">
      <c r="A127" s="32" t="s">
        <v>315</v>
      </c>
      <c r="B127" s="41">
        <v>0</v>
      </c>
      <c r="C127" s="41">
        <v>0</v>
      </c>
      <c r="D127" s="41">
        <v>0</v>
      </c>
      <c r="E127" s="41">
        <v>0</v>
      </c>
      <c r="F127" s="41">
        <f>E127/درآمدها!$C$10*100</f>
        <v>0</v>
      </c>
      <c r="G127" s="41">
        <v>0</v>
      </c>
      <c r="H127" s="41">
        <v>0</v>
      </c>
      <c r="I127" s="41">
        <v>259683896</v>
      </c>
      <c r="J127" s="41">
        <v>259683896</v>
      </c>
      <c r="K127" s="31">
        <f>J127/درآمدها!$C$10*100</f>
        <v>1.1142233658145257E-2</v>
      </c>
      <c r="L127" s="86"/>
      <c r="M127" s="86"/>
    </row>
    <row r="128" spans="1:13" ht="23.1" customHeight="1">
      <c r="A128" s="32" t="s">
        <v>428</v>
      </c>
      <c r="B128" s="41">
        <v>0</v>
      </c>
      <c r="C128" s="41">
        <v>0</v>
      </c>
      <c r="D128" s="41">
        <v>0</v>
      </c>
      <c r="E128" s="41">
        <v>0</v>
      </c>
      <c r="F128" s="41">
        <f>E128/درآمدها!$C$10*100</f>
        <v>0</v>
      </c>
      <c r="G128" s="41">
        <v>0</v>
      </c>
      <c r="H128" s="41">
        <v>0</v>
      </c>
      <c r="I128" s="41">
        <v>1538979</v>
      </c>
      <c r="J128" s="41">
        <v>1538979</v>
      </c>
      <c r="K128" s="31">
        <f>J128/درآمدها!$C$10*100</f>
        <v>6.603283406137256E-5</v>
      </c>
      <c r="L128" s="86"/>
      <c r="M128" s="86"/>
    </row>
    <row r="129" spans="1:13" ht="23.1" customHeight="1">
      <c r="A129" s="32" t="s">
        <v>462</v>
      </c>
      <c r="B129" s="41">
        <v>0</v>
      </c>
      <c r="C129" s="41">
        <v>0</v>
      </c>
      <c r="D129" s="41">
        <v>0</v>
      </c>
      <c r="E129" s="41">
        <v>0</v>
      </c>
      <c r="F129" s="41">
        <f>E129/درآمدها!$C$10*100</f>
        <v>0</v>
      </c>
      <c r="G129" s="41">
        <v>0</v>
      </c>
      <c r="H129" s="41">
        <v>0</v>
      </c>
      <c r="I129" s="41">
        <v>544137049</v>
      </c>
      <c r="J129" s="41">
        <v>544137049</v>
      </c>
      <c r="K129" s="31">
        <f>J129/درآمدها!$C$10*100</f>
        <v>2.3347239607078428E-2</v>
      </c>
      <c r="L129" s="86"/>
      <c r="M129" s="86"/>
    </row>
    <row r="130" spans="1:13" ht="23.1" customHeight="1">
      <c r="A130" s="32" t="s">
        <v>427</v>
      </c>
      <c r="B130" s="41">
        <v>0</v>
      </c>
      <c r="C130" s="41">
        <v>0</v>
      </c>
      <c r="D130" s="41">
        <v>0</v>
      </c>
      <c r="E130" s="41">
        <v>0</v>
      </c>
      <c r="F130" s="41">
        <f>E130/درآمدها!$C$10*100</f>
        <v>0</v>
      </c>
      <c r="G130" s="41">
        <v>0</v>
      </c>
      <c r="H130" s="41">
        <v>0</v>
      </c>
      <c r="I130" s="41">
        <v>5459252778</v>
      </c>
      <c r="J130" s="41">
        <v>5459252778</v>
      </c>
      <c r="K130" s="31">
        <f>J130/درآمدها!$C$10*100</f>
        <v>0.2342396697997576</v>
      </c>
      <c r="L130" s="86"/>
      <c r="M130" s="86"/>
    </row>
    <row r="131" spans="1:13" ht="23.1" customHeight="1">
      <c r="A131" s="32" t="s">
        <v>434</v>
      </c>
      <c r="B131" s="41">
        <v>0</v>
      </c>
      <c r="C131" s="41">
        <v>0</v>
      </c>
      <c r="D131" s="41">
        <v>0</v>
      </c>
      <c r="E131" s="41">
        <v>0</v>
      </c>
      <c r="F131" s="41">
        <f>E131/درآمدها!$C$10*100</f>
        <v>0</v>
      </c>
      <c r="G131" s="41">
        <v>0</v>
      </c>
      <c r="H131" s="41">
        <v>0</v>
      </c>
      <c r="I131" s="41">
        <v>997953774</v>
      </c>
      <c r="J131" s="41">
        <v>997953774</v>
      </c>
      <c r="K131" s="31">
        <f>J131/درآمدها!$C$10*100</f>
        <v>4.2819113164937597E-2</v>
      </c>
      <c r="L131" s="86"/>
      <c r="M131" s="86"/>
    </row>
    <row r="132" spans="1:13" ht="23.1" customHeight="1">
      <c r="A132" s="32" t="s">
        <v>308</v>
      </c>
      <c r="B132" s="41">
        <v>0</v>
      </c>
      <c r="C132" s="41">
        <v>0</v>
      </c>
      <c r="D132" s="41">
        <v>0</v>
      </c>
      <c r="E132" s="41">
        <v>0</v>
      </c>
      <c r="F132" s="41">
        <f>E132/درآمدها!$C$10*100</f>
        <v>0</v>
      </c>
      <c r="G132" s="41">
        <v>0</v>
      </c>
      <c r="H132" s="41">
        <v>0</v>
      </c>
      <c r="I132" s="41">
        <v>861697731</v>
      </c>
      <c r="J132" s="41">
        <v>861697731</v>
      </c>
      <c r="K132" s="31">
        <f>J132/درآمدها!$C$10*100</f>
        <v>3.6972787336399165E-2</v>
      </c>
      <c r="L132" s="86"/>
      <c r="M132" s="86"/>
    </row>
    <row r="133" spans="1:13" ht="23.1" customHeight="1">
      <c r="A133" s="32" t="s">
        <v>432</v>
      </c>
      <c r="B133" s="41">
        <v>0</v>
      </c>
      <c r="C133" s="41">
        <v>0</v>
      </c>
      <c r="D133" s="41">
        <v>0</v>
      </c>
      <c r="E133" s="41">
        <v>0</v>
      </c>
      <c r="F133" s="41">
        <f>E133/درآمدها!$C$10*100</f>
        <v>0</v>
      </c>
      <c r="G133" s="41">
        <v>0</v>
      </c>
      <c r="H133" s="41">
        <v>0</v>
      </c>
      <c r="I133" s="41">
        <v>325658394</v>
      </c>
      <c r="J133" s="41">
        <v>325658394</v>
      </c>
      <c r="K133" s="31">
        <f>J133/درآمدها!$C$10*100</f>
        <v>1.3972995532554431E-2</v>
      </c>
      <c r="L133" s="86"/>
      <c r="M133" s="86"/>
    </row>
    <row r="134" spans="1:13" ht="23.1" customHeight="1">
      <c r="A134" s="32" t="s">
        <v>392</v>
      </c>
      <c r="B134" s="41">
        <v>0</v>
      </c>
      <c r="C134" s="41">
        <v>0</v>
      </c>
      <c r="D134" s="41">
        <v>0</v>
      </c>
      <c r="E134" s="41">
        <v>0</v>
      </c>
      <c r="F134" s="41">
        <f>E134/درآمدها!$C$10*100</f>
        <v>0</v>
      </c>
      <c r="G134" s="41">
        <v>0</v>
      </c>
      <c r="H134" s="41">
        <v>0</v>
      </c>
      <c r="I134" s="41">
        <v>23091378</v>
      </c>
      <c r="J134" s="41">
        <v>23091378</v>
      </c>
      <c r="K134" s="31">
        <f>J134/درآمدها!$C$10*100</f>
        <v>9.9077968687189943E-4</v>
      </c>
      <c r="L134" s="86"/>
      <c r="M134" s="86"/>
    </row>
    <row r="135" spans="1:13" ht="23.1" customHeight="1">
      <c r="A135" s="32" t="s">
        <v>373</v>
      </c>
      <c r="B135" s="41">
        <v>0</v>
      </c>
      <c r="C135" s="41">
        <v>0</v>
      </c>
      <c r="D135" s="41">
        <v>0</v>
      </c>
      <c r="E135" s="41">
        <v>0</v>
      </c>
      <c r="F135" s="41">
        <f>E135/درآمدها!$C$10*100</f>
        <v>0</v>
      </c>
      <c r="G135" s="41">
        <v>0</v>
      </c>
      <c r="H135" s="41">
        <v>0</v>
      </c>
      <c r="I135" s="41">
        <v>5109831</v>
      </c>
      <c r="J135" s="41">
        <v>5109831</v>
      </c>
      <c r="K135" s="31">
        <f>J135/درآمدها!$C$10*100</f>
        <v>2.1924706087910061E-4</v>
      </c>
      <c r="L135" s="86"/>
      <c r="M135" s="86"/>
    </row>
    <row r="136" spans="1:13" ht="23.1" customHeight="1">
      <c r="A136" s="32" t="s">
        <v>372</v>
      </c>
      <c r="B136" s="41">
        <v>0</v>
      </c>
      <c r="C136" s="41">
        <v>0</v>
      </c>
      <c r="D136" s="41">
        <v>0</v>
      </c>
      <c r="E136" s="41">
        <v>0</v>
      </c>
      <c r="F136" s="41">
        <f>E136/درآمدها!$C$10*100</f>
        <v>0</v>
      </c>
      <c r="G136" s="41">
        <v>0</v>
      </c>
      <c r="H136" s="41">
        <v>0</v>
      </c>
      <c r="I136" s="41">
        <v>393341246</v>
      </c>
      <c r="J136" s="41">
        <v>393341246</v>
      </c>
      <c r="K136" s="31">
        <f>J136/درآمدها!$C$10*100</f>
        <v>1.6877057598974076E-2</v>
      </c>
      <c r="L136" s="86"/>
      <c r="M136" s="86"/>
    </row>
    <row r="137" spans="1:13" ht="23.1" customHeight="1">
      <c r="A137" s="32" t="s">
        <v>366</v>
      </c>
      <c r="B137" s="41">
        <v>0</v>
      </c>
      <c r="C137" s="41">
        <v>0</v>
      </c>
      <c r="D137" s="41">
        <v>0</v>
      </c>
      <c r="E137" s="41">
        <v>0</v>
      </c>
      <c r="F137" s="41">
        <f>E137/درآمدها!$C$10*100</f>
        <v>0</v>
      </c>
      <c r="G137" s="41">
        <v>0</v>
      </c>
      <c r="H137" s="41">
        <v>0</v>
      </c>
      <c r="I137" s="41">
        <v>55191692</v>
      </c>
      <c r="J137" s="41">
        <v>55191692</v>
      </c>
      <c r="K137" s="31">
        <f>J137/درآمدها!$C$10*100</f>
        <v>2.3681049835003491E-3</v>
      </c>
      <c r="L137" s="86"/>
      <c r="M137" s="86"/>
    </row>
    <row r="138" spans="1:13" ht="23.1" customHeight="1">
      <c r="A138" s="32" t="s">
        <v>479</v>
      </c>
      <c r="B138" s="41">
        <v>0</v>
      </c>
      <c r="C138" s="41">
        <v>0</v>
      </c>
      <c r="D138" s="41">
        <v>0</v>
      </c>
      <c r="E138" s="41">
        <v>0</v>
      </c>
      <c r="F138" s="41">
        <f>E138/درآمدها!$C$10*100</f>
        <v>0</v>
      </c>
      <c r="G138" s="41">
        <v>0</v>
      </c>
      <c r="H138" s="41">
        <v>0</v>
      </c>
      <c r="I138" s="41">
        <v>21995001</v>
      </c>
      <c r="J138" s="41">
        <v>21995001</v>
      </c>
      <c r="K138" s="31">
        <f>J138/درآمدها!$C$10*100</f>
        <v>9.4373753716764396E-4</v>
      </c>
      <c r="L138" s="86"/>
      <c r="M138" s="86"/>
    </row>
    <row r="139" spans="1:13" ht="23.1" customHeight="1">
      <c r="A139" s="32" t="s">
        <v>491</v>
      </c>
      <c r="B139" s="41">
        <v>0</v>
      </c>
      <c r="C139" s="41">
        <v>0</v>
      </c>
      <c r="D139" s="41">
        <v>0</v>
      </c>
      <c r="E139" s="41">
        <v>0</v>
      </c>
      <c r="F139" s="41">
        <f>E139/درآمدها!$C$10*100</f>
        <v>0</v>
      </c>
      <c r="G139" s="41">
        <v>0</v>
      </c>
      <c r="H139" s="41">
        <v>0</v>
      </c>
      <c r="I139" s="41">
        <v>745933</v>
      </c>
      <c r="J139" s="41">
        <v>745933</v>
      </c>
      <c r="K139" s="31">
        <f>J139/درآمدها!$C$10*100</f>
        <v>3.200568039583504E-5</v>
      </c>
      <c r="L139" s="86"/>
      <c r="M139" s="86"/>
    </row>
    <row r="140" spans="1:13" ht="23.1" customHeight="1">
      <c r="A140" s="32" t="s">
        <v>475</v>
      </c>
      <c r="B140" s="41">
        <v>0</v>
      </c>
      <c r="C140" s="41">
        <v>0</v>
      </c>
      <c r="D140" s="41">
        <v>0</v>
      </c>
      <c r="E140" s="41">
        <v>0</v>
      </c>
      <c r="F140" s="41">
        <f>E140/درآمدها!$C$10*100</f>
        <v>0</v>
      </c>
      <c r="G140" s="41">
        <v>0</v>
      </c>
      <c r="H140" s="41">
        <v>0</v>
      </c>
      <c r="I140" s="41">
        <v>1338676441</v>
      </c>
      <c r="J140" s="41">
        <v>1338676441</v>
      </c>
      <c r="K140" s="31">
        <f>J140/درآمدها!$C$10*100</f>
        <v>5.7438470109352886E-2</v>
      </c>
      <c r="L140" s="86"/>
      <c r="M140" s="86"/>
    </row>
    <row r="141" spans="1:13" ht="23.1" customHeight="1">
      <c r="A141" s="32" t="s">
        <v>497</v>
      </c>
      <c r="B141" s="41">
        <v>0</v>
      </c>
      <c r="C141" s="41">
        <v>0</v>
      </c>
      <c r="D141" s="41">
        <v>0</v>
      </c>
      <c r="E141" s="41">
        <v>0</v>
      </c>
      <c r="F141" s="41">
        <f>E141/درآمدها!$C$10*100</f>
        <v>0</v>
      </c>
      <c r="G141" s="41">
        <v>0</v>
      </c>
      <c r="H141" s="41">
        <v>0</v>
      </c>
      <c r="I141" s="41">
        <v>742668444</v>
      </c>
      <c r="J141" s="41">
        <v>742668444</v>
      </c>
      <c r="K141" s="31">
        <f>J141/درآمدها!$C$10*100</f>
        <v>3.1865608384045369E-2</v>
      </c>
      <c r="L141" s="86"/>
      <c r="M141" s="86"/>
    </row>
    <row r="142" spans="1:13" ht="23.1" customHeight="1">
      <c r="A142" s="32" t="s">
        <v>474</v>
      </c>
      <c r="B142" s="41">
        <v>0</v>
      </c>
      <c r="C142" s="41">
        <v>0</v>
      </c>
      <c r="D142" s="41">
        <v>0</v>
      </c>
      <c r="E142" s="41">
        <v>0</v>
      </c>
      <c r="F142" s="41">
        <f>E142/درآمدها!$C$10*100</f>
        <v>0</v>
      </c>
      <c r="G142" s="41">
        <v>0</v>
      </c>
      <c r="H142" s="41">
        <v>0</v>
      </c>
      <c r="I142" s="41">
        <v>5883144753</v>
      </c>
      <c r="J142" s="41">
        <v>5883144753</v>
      </c>
      <c r="K142" s="31">
        <f>J142/درآمدها!$C$10*100</f>
        <v>0.25242756479060707</v>
      </c>
      <c r="L142" s="86"/>
      <c r="M142" s="86"/>
    </row>
    <row r="143" spans="1:13" ht="23.1" customHeight="1">
      <c r="A143" s="32" t="s">
        <v>406</v>
      </c>
      <c r="B143" s="41">
        <v>0</v>
      </c>
      <c r="C143" s="41">
        <v>0</v>
      </c>
      <c r="D143" s="41">
        <v>0</v>
      </c>
      <c r="E143" s="41">
        <v>0</v>
      </c>
      <c r="F143" s="41">
        <f>E143/درآمدها!$C$10*100</f>
        <v>0</v>
      </c>
      <c r="G143" s="41">
        <v>0</v>
      </c>
      <c r="H143" s="41">
        <v>0</v>
      </c>
      <c r="I143" s="41">
        <v>12849789522</v>
      </c>
      <c r="J143" s="41">
        <v>12849789522</v>
      </c>
      <c r="K143" s="31">
        <f>J143/درآمدها!$C$10*100</f>
        <v>0.551344767686752</v>
      </c>
      <c r="L143" s="86"/>
      <c r="M143" s="86"/>
    </row>
    <row r="144" spans="1:13" ht="23.1" customHeight="1">
      <c r="A144" s="32" t="s">
        <v>433</v>
      </c>
      <c r="B144" s="41">
        <v>0</v>
      </c>
      <c r="C144" s="41">
        <v>0</v>
      </c>
      <c r="D144" s="41">
        <v>0</v>
      </c>
      <c r="E144" s="41">
        <v>0</v>
      </c>
      <c r="F144" s="41">
        <f>E144/درآمدها!$C$10*100</f>
        <v>0</v>
      </c>
      <c r="G144" s="41">
        <v>0</v>
      </c>
      <c r="H144" s="41">
        <v>0</v>
      </c>
      <c r="I144" s="41">
        <v>5560789629</v>
      </c>
      <c r="J144" s="41">
        <v>5560789629</v>
      </c>
      <c r="K144" s="31">
        <f>J144/درآمدها!$C$10*100</f>
        <v>0.23859630236797152</v>
      </c>
      <c r="L144" s="86"/>
      <c r="M144" s="86"/>
    </row>
    <row r="145" spans="1:13" ht="23.1" customHeight="1">
      <c r="A145" s="32" t="s">
        <v>419</v>
      </c>
      <c r="B145" s="41">
        <v>0</v>
      </c>
      <c r="C145" s="41">
        <v>0</v>
      </c>
      <c r="D145" s="41">
        <v>0</v>
      </c>
      <c r="E145" s="41">
        <v>0</v>
      </c>
      <c r="F145" s="41">
        <f>E145/درآمدها!$C$10*100</f>
        <v>0</v>
      </c>
      <c r="G145" s="41">
        <v>0</v>
      </c>
      <c r="H145" s="41">
        <v>0</v>
      </c>
      <c r="I145" s="41">
        <v>1554717461</v>
      </c>
      <c r="J145" s="41">
        <v>1554717461</v>
      </c>
      <c r="K145" s="31">
        <f>J145/درآمدها!$C$10*100</f>
        <v>6.6708122797342562E-2</v>
      </c>
      <c r="L145" s="86"/>
      <c r="M145" s="86"/>
    </row>
    <row r="146" spans="1:13" ht="23.1" customHeight="1">
      <c r="A146" s="32" t="s">
        <v>382</v>
      </c>
      <c r="B146" s="41">
        <v>0</v>
      </c>
      <c r="C146" s="41">
        <v>0</v>
      </c>
      <c r="D146" s="41">
        <v>0</v>
      </c>
      <c r="E146" s="41">
        <v>0</v>
      </c>
      <c r="F146" s="41">
        <f>E146/درآمدها!$C$10*100</f>
        <v>0</v>
      </c>
      <c r="G146" s="41">
        <v>0</v>
      </c>
      <c r="H146" s="41">
        <v>0</v>
      </c>
      <c r="I146" s="41">
        <v>4011606198</v>
      </c>
      <c r="J146" s="41">
        <v>4011606198</v>
      </c>
      <c r="K146" s="31">
        <f>J146/درآمدها!$C$10*100</f>
        <v>0.17212562769999309</v>
      </c>
      <c r="L146" s="86"/>
      <c r="M146" s="86"/>
    </row>
    <row r="147" spans="1:13" ht="23.1" customHeight="1">
      <c r="A147" s="32" t="s">
        <v>374</v>
      </c>
      <c r="B147" s="41">
        <v>0</v>
      </c>
      <c r="C147" s="41">
        <v>0</v>
      </c>
      <c r="D147" s="41">
        <v>0</v>
      </c>
      <c r="E147" s="41">
        <v>0</v>
      </c>
      <c r="F147" s="41">
        <f>E147/درآمدها!$C$10*100</f>
        <v>0</v>
      </c>
      <c r="G147" s="41">
        <v>0</v>
      </c>
      <c r="H147" s="41">
        <v>0</v>
      </c>
      <c r="I147" s="41">
        <v>2348725275</v>
      </c>
      <c r="J147" s="41">
        <v>2348725275</v>
      </c>
      <c r="K147" s="31">
        <f>J147/درآمدها!$C$10*100</f>
        <v>0.10077654493000011</v>
      </c>
      <c r="L147" s="86"/>
      <c r="M147" s="86"/>
    </row>
    <row r="148" spans="1:13" ht="23.1" customHeight="1">
      <c r="A148" s="32" t="s">
        <v>426</v>
      </c>
      <c r="B148" s="41">
        <v>0</v>
      </c>
      <c r="C148" s="41">
        <v>0</v>
      </c>
      <c r="D148" s="41">
        <v>0</v>
      </c>
      <c r="E148" s="41">
        <v>0</v>
      </c>
      <c r="F148" s="41">
        <f>E148/درآمدها!$C$10*100</f>
        <v>0</v>
      </c>
      <c r="G148" s="41">
        <v>0</v>
      </c>
      <c r="H148" s="41">
        <v>0</v>
      </c>
      <c r="I148" s="41">
        <v>138064826</v>
      </c>
      <c r="J148" s="41">
        <v>138064826</v>
      </c>
      <c r="K148" s="31">
        <f>J148/درآمدها!$C$10*100</f>
        <v>5.9239351186535201E-3</v>
      </c>
      <c r="L148" s="86"/>
      <c r="M148" s="86"/>
    </row>
    <row r="149" spans="1:13" ht="23.1" customHeight="1">
      <c r="A149" s="32" t="s">
        <v>368</v>
      </c>
      <c r="B149" s="41">
        <v>0</v>
      </c>
      <c r="C149" s="41">
        <v>0</v>
      </c>
      <c r="D149" s="41">
        <v>0</v>
      </c>
      <c r="E149" s="41">
        <v>0</v>
      </c>
      <c r="F149" s="41">
        <f>E149/درآمدها!$C$10*100</f>
        <v>0</v>
      </c>
      <c r="G149" s="41">
        <v>0</v>
      </c>
      <c r="H149" s="41">
        <v>0</v>
      </c>
      <c r="I149" s="41">
        <v>267132756</v>
      </c>
      <c r="J149" s="41">
        <v>267132756</v>
      </c>
      <c r="K149" s="31">
        <f>J149/درآمدها!$C$10*100</f>
        <v>1.1461841226751713E-2</v>
      </c>
      <c r="L149" s="86"/>
      <c r="M149" s="86"/>
    </row>
    <row r="150" spans="1:13" ht="23.1" customHeight="1">
      <c r="A150" s="32" t="s">
        <v>438</v>
      </c>
      <c r="B150" s="41">
        <v>0</v>
      </c>
      <c r="C150" s="41">
        <v>0</v>
      </c>
      <c r="D150" s="41">
        <v>0</v>
      </c>
      <c r="E150" s="41">
        <v>0</v>
      </c>
      <c r="F150" s="41">
        <f>E150/درآمدها!$C$10*100</f>
        <v>0</v>
      </c>
      <c r="G150" s="41">
        <v>0</v>
      </c>
      <c r="H150" s="41">
        <v>0</v>
      </c>
      <c r="I150" s="41">
        <v>5628553</v>
      </c>
      <c r="J150" s="41">
        <v>5628553</v>
      </c>
      <c r="K150" s="31">
        <f>J150/درآمدها!$C$10*100</f>
        <v>2.4150381925590976E-4</v>
      </c>
      <c r="L150" s="86"/>
      <c r="M150" s="86"/>
    </row>
    <row r="151" spans="1:13" ht="23.1" customHeight="1">
      <c r="A151" s="32" t="s">
        <v>439</v>
      </c>
      <c r="B151" s="41">
        <v>0</v>
      </c>
      <c r="C151" s="41">
        <v>0</v>
      </c>
      <c r="D151" s="41">
        <v>0</v>
      </c>
      <c r="E151" s="41">
        <v>0</v>
      </c>
      <c r="F151" s="41">
        <f>E151/درآمدها!$C$10*100</f>
        <v>0</v>
      </c>
      <c r="G151" s="41">
        <v>0</v>
      </c>
      <c r="H151" s="41">
        <v>0</v>
      </c>
      <c r="I151" s="41">
        <v>-140225312</v>
      </c>
      <c r="J151" s="41">
        <v>-140225312</v>
      </c>
      <c r="K151" s="31">
        <f>J151/درآمدها!$C$10*100</f>
        <v>-6.0166348978772247E-3</v>
      </c>
      <c r="L151" s="86"/>
      <c r="M151" s="86"/>
    </row>
    <row r="152" spans="1:13" ht="23.1" customHeight="1">
      <c r="A152" s="32" t="s">
        <v>443</v>
      </c>
      <c r="B152" s="41">
        <v>0</v>
      </c>
      <c r="C152" s="41">
        <v>0</v>
      </c>
      <c r="D152" s="41">
        <v>0</v>
      </c>
      <c r="E152" s="41">
        <v>0</v>
      </c>
      <c r="F152" s="41">
        <f>E152/درآمدها!$C$10*100</f>
        <v>0</v>
      </c>
      <c r="G152" s="41">
        <v>0</v>
      </c>
      <c r="H152" s="41">
        <v>0</v>
      </c>
      <c r="I152" s="41">
        <v>-114572538</v>
      </c>
      <c r="J152" s="41">
        <v>-114572538</v>
      </c>
      <c r="K152" s="31">
        <f>J152/درآمدها!$C$10*100</f>
        <v>-4.9159536223329246E-3</v>
      </c>
      <c r="L152" s="86"/>
      <c r="M152" s="86"/>
    </row>
    <row r="153" spans="1:13" ht="23.1" customHeight="1">
      <c r="A153" s="32" t="s">
        <v>301</v>
      </c>
      <c r="B153" s="41">
        <v>0</v>
      </c>
      <c r="C153" s="41">
        <v>0</v>
      </c>
      <c r="D153" s="41">
        <v>0</v>
      </c>
      <c r="E153" s="41">
        <v>0</v>
      </c>
      <c r="F153" s="41">
        <f>E153/درآمدها!$C$10*100</f>
        <v>0</v>
      </c>
      <c r="G153" s="41">
        <v>0</v>
      </c>
      <c r="H153" s="41">
        <v>0</v>
      </c>
      <c r="I153" s="41">
        <v>19226027</v>
      </c>
      <c r="J153" s="41">
        <v>19226027</v>
      </c>
      <c r="K153" s="31">
        <f>J153/درآمدها!$C$10*100</f>
        <v>8.2492941784811132E-4</v>
      </c>
      <c r="L153" s="86"/>
      <c r="M153" s="86"/>
    </row>
    <row r="154" spans="1:13" ht="23.1" customHeight="1">
      <c r="A154" s="32" t="s">
        <v>311</v>
      </c>
      <c r="B154" s="41">
        <v>0</v>
      </c>
      <c r="C154" s="41">
        <v>0</v>
      </c>
      <c r="D154" s="41">
        <v>0</v>
      </c>
      <c r="E154" s="41">
        <v>0</v>
      </c>
      <c r="F154" s="41">
        <f>E154/درآمدها!$C$10*100</f>
        <v>0</v>
      </c>
      <c r="G154" s="41">
        <v>0</v>
      </c>
      <c r="H154" s="41">
        <v>0</v>
      </c>
      <c r="I154" s="41">
        <v>1039735</v>
      </c>
      <c r="J154" s="41">
        <v>1039735</v>
      </c>
      <c r="K154" s="31">
        <f>J154/درآمدها!$C$10*100</f>
        <v>4.4611816485345931E-5</v>
      </c>
      <c r="L154" s="86"/>
      <c r="M154" s="86"/>
    </row>
    <row r="155" spans="1:13" ht="23.1" customHeight="1">
      <c r="A155" s="32" t="s">
        <v>347</v>
      </c>
      <c r="B155" s="41">
        <v>0</v>
      </c>
      <c r="C155" s="41">
        <v>0</v>
      </c>
      <c r="D155" s="41">
        <v>0</v>
      </c>
      <c r="E155" s="41">
        <v>0</v>
      </c>
      <c r="F155" s="41">
        <f>E155/درآمدها!$C$10*100</f>
        <v>0</v>
      </c>
      <c r="G155" s="41">
        <v>0</v>
      </c>
      <c r="H155" s="41">
        <v>0</v>
      </c>
      <c r="I155" s="41">
        <v>13909171</v>
      </c>
      <c r="J155" s="41">
        <v>13909171</v>
      </c>
      <c r="K155" s="31">
        <f>J155/درآمدها!$C$10*100</f>
        <v>5.9679955384333086E-4</v>
      </c>
      <c r="L155" s="86"/>
      <c r="M155" s="86"/>
    </row>
    <row r="156" spans="1:13" ht="23.1" customHeight="1">
      <c r="A156" s="32" t="s">
        <v>285</v>
      </c>
      <c r="B156" s="41">
        <v>0</v>
      </c>
      <c r="C156" s="41">
        <v>0</v>
      </c>
      <c r="D156" s="41">
        <v>0</v>
      </c>
      <c r="E156" s="41">
        <v>0</v>
      </c>
      <c r="F156" s="41">
        <f>E156/درآمدها!$C$10*100</f>
        <v>0</v>
      </c>
      <c r="G156" s="41">
        <v>0</v>
      </c>
      <c r="H156" s="41">
        <v>0</v>
      </c>
      <c r="I156" s="41">
        <v>151960863</v>
      </c>
      <c r="J156" s="41">
        <v>151960863</v>
      </c>
      <c r="K156" s="31">
        <f>J156/درآمدها!$C$10*100</f>
        <v>6.52017113313565E-3</v>
      </c>
      <c r="L156" s="86"/>
      <c r="M156" s="86"/>
    </row>
    <row r="157" spans="1:13" ht="23.1" customHeight="1">
      <c r="A157" s="32" t="s">
        <v>383</v>
      </c>
      <c r="B157" s="41">
        <v>0</v>
      </c>
      <c r="C157" s="41">
        <v>0</v>
      </c>
      <c r="D157" s="41">
        <v>0</v>
      </c>
      <c r="E157" s="41">
        <v>0</v>
      </c>
      <c r="F157" s="41">
        <f>E157/درآمدها!$C$10*100</f>
        <v>0</v>
      </c>
      <c r="G157" s="41">
        <v>0</v>
      </c>
      <c r="H157" s="41">
        <v>0</v>
      </c>
      <c r="I157" s="41">
        <v>299923</v>
      </c>
      <c r="J157" s="41">
        <v>299923</v>
      </c>
      <c r="K157" s="31">
        <f>J157/درآمدها!$C$10*100</f>
        <v>1.2868769288072834E-5</v>
      </c>
      <c r="L157" s="86"/>
      <c r="M157" s="86"/>
    </row>
    <row r="158" spans="1:13" ht="23.1" customHeight="1">
      <c r="A158" s="32" t="s">
        <v>417</v>
      </c>
      <c r="B158" s="41">
        <v>0</v>
      </c>
      <c r="C158" s="41">
        <v>0</v>
      </c>
      <c r="D158" s="41">
        <v>0</v>
      </c>
      <c r="E158" s="41">
        <v>0</v>
      </c>
      <c r="F158" s="41">
        <f>E158/درآمدها!$C$10*100</f>
        <v>0</v>
      </c>
      <c r="G158" s="41">
        <v>0</v>
      </c>
      <c r="H158" s="41">
        <v>0</v>
      </c>
      <c r="I158" s="41">
        <v>10849794</v>
      </c>
      <c r="J158" s="41">
        <v>10849794</v>
      </c>
      <c r="K158" s="31">
        <f>J158/درآمدها!$C$10*100</f>
        <v>4.6553113902273889E-4</v>
      </c>
      <c r="L158" s="86"/>
      <c r="M158" s="86"/>
    </row>
    <row r="159" spans="1:13" ht="23.1" customHeight="1">
      <c r="A159" s="32" t="s">
        <v>290</v>
      </c>
      <c r="B159" s="41">
        <v>0</v>
      </c>
      <c r="C159" s="41">
        <v>0</v>
      </c>
      <c r="D159" s="41">
        <v>0</v>
      </c>
      <c r="E159" s="41">
        <v>0</v>
      </c>
      <c r="F159" s="41">
        <f>E159/درآمدها!$C$10*100</f>
        <v>0</v>
      </c>
      <c r="G159" s="41">
        <v>0</v>
      </c>
      <c r="H159" s="41">
        <v>0</v>
      </c>
      <c r="I159" s="41">
        <v>-512265177</v>
      </c>
      <c r="J159" s="41">
        <v>-512265177</v>
      </c>
      <c r="K159" s="31">
        <f>J159/درآمدها!$C$10*100</f>
        <v>-2.1979716050875706E-2</v>
      </c>
      <c r="L159" s="86"/>
      <c r="M159" s="86"/>
    </row>
    <row r="160" spans="1:13" ht="23.1" customHeight="1">
      <c r="A160" s="32" t="s">
        <v>465</v>
      </c>
      <c r="B160" s="41">
        <v>0</v>
      </c>
      <c r="C160" s="41">
        <v>0</v>
      </c>
      <c r="D160" s="41">
        <v>0</v>
      </c>
      <c r="E160" s="41">
        <v>0</v>
      </c>
      <c r="F160" s="41">
        <f>E160/درآمدها!$C$10*100</f>
        <v>0</v>
      </c>
      <c r="G160" s="41">
        <v>0</v>
      </c>
      <c r="H160" s="41">
        <v>0</v>
      </c>
      <c r="I160" s="41">
        <v>495411617</v>
      </c>
      <c r="J160" s="41">
        <v>495411617</v>
      </c>
      <c r="K160" s="31">
        <f>J160/درآمدها!$C$10*100</f>
        <v>2.1256581862024927E-2</v>
      </c>
      <c r="L160" s="86"/>
      <c r="M160" s="86"/>
    </row>
    <row r="161" spans="1:13" ht="23.1" customHeight="1">
      <c r="A161" s="32" t="s">
        <v>388</v>
      </c>
      <c r="B161" s="41">
        <v>0</v>
      </c>
      <c r="C161" s="41">
        <v>0</v>
      </c>
      <c r="D161" s="41">
        <v>0</v>
      </c>
      <c r="E161" s="41">
        <v>0</v>
      </c>
      <c r="F161" s="41">
        <f>E161/درآمدها!$C$10*100</f>
        <v>0</v>
      </c>
      <c r="G161" s="41">
        <v>0</v>
      </c>
      <c r="H161" s="41">
        <v>0</v>
      </c>
      <c r="I161" s="41">
        <v>9595303672</v>
      </c>
      <c r="J161" s="41">
        <v>9595303672</v>
      </c>
      <c r="K161" s="31">
        <f>J161/درآمدها!$C$10*100</f>
        <v>0.41170483492084997</v>
      </c>
      <c r="L161" s="86"/>
      <c r="M161" s="86"/>
    </row>
    <row r="162" spans="1:13" ht="23.1" customHeight="1">
      <c r="A162" s="32" t="s">
        <v>403</v>
      </c>
      <c r="B162" s="41">
        <v>0</v>
      </c>
      <c r="C162" s="41">
        <v>0</v>
      </c>
      <c r="D162" s="41">
        <v>0</v>
      </c>
      <c r="E162" s="41">
        <v>0</v>
      </c>
      <c r="F162" s="41">
        <f>E162/درآمدها!$C$10*100</f>
        <v>0</v>
      </c>
      <c r="G162" s="41">
        <v>0</v>
      </c>
      <c r="H162" s="41">
        <v>0</v>
      </c>
      <c r="I162" s="41">
        <v>26953336237</v>
      </c>
      <c r="J162" s="41">
        <v>26953336237</v>
      </c>
      <c r="K162" s="31">
        <f>J162/درآمدها!$C$10*100</f>
        <v>1.1564843829176363</v>
      </c>
      <c r="L162" s="86"/>
      <c r="M162" s="86"/>
    </row>
    <row r="163" spans="1:13" ht="23.1" customHeight="1">
      <c r="A163" s="32" t="s">
        <v>404</v>
      </c>
      <c r="B163" s="41">
        <v>0</v>
      </c>
      <c r="C163" s="41">
        <v>0</v>
      </c>
      <c r="D163" s="41">
        <v>0</v>
      </c>
      <c r="E163" s="41">
        <v>0</v>
      </c>
      <c r="F163" s="41">
        <f>E163/درآمدها!$C$10*100</f>
        <v>0</v>
      </c>
      <c r="G163" s="41">
        <v>0</v>
      </c>
      <c r="H163" s="41">
        <v>0</v>
      </c>
      <c r="I163" s="41">
        <v>8880487368</v>
      </c>
      <c r="J163" s="41">
        <v>8880487368</v>
      </c>
      <c r="K163" s="31">
        <f>J163/درآمدها!$C$10*100</f>
        <v>0.38103427581224902</v>
      </c>
      <c r="L163" s="86"/>
      <c r="M163" s="86"/>
    </row>
    <row r="164" spans="1:13" ht="23.1" customHeight="1">
      <c r="A164" s="32" t="s">
        <v>380</v>
      </c>
      <c r="B164" s="41">
        <v>0</v>
      </c>
      <c r="C164" s="41">
        <v>0</v>
      </c>
      <c r="D164" s="41">
        <v>0</v>
      </c>
      <c r="E164" s="41">
        <v>0</v>
      </c>
      <c r="F164" s="41">
        <f>E164/درآمدها!$C$10*100</f>
        <v>0</v>
      </c>
      <c r="G164" s="41">
        <v>0</v>
      </c>
      <c r="H164" s="41">
        <v>0</v>
      </c>
      <c r="I164" s="41">
        <v>10171738118</v>
      </c>
      <c r="J164" s="41">
        <v>10171738118</v>
      </c>
      <c r="K164" s="31">
        <f>J164/درآمدها!$C$10*100</f>
        <v>0.43643785604717933</v>
      </c>
      <c r="L164" s="86"/>
      <c r="M164" s="86"/>
    </row>
    <row r="165" spans="1:13" ht="23.1" customHeight="1">
      <c r="A165" s="32" t="s">
        <v>416</v>
      </c>
      <c r="B165" s="41">
        <v>0</v>
      </c>
      <c r="C165" s="41">
        <v>0</v>
      </c>
      <c r="D165" s="41">
        <v>0</v>
      </c>
      <c r="E165" s="41">
        <v>0</v>
      </c>
      <c r="F165" s="41">
        <f>E165/درآمدها!$C$10*100</f>
        <v>0</v>
      </c>
      <c r="G165" s="41">
        <v>0</v>
      </c>
      <c r="H165" s="41">
        <v>0</v>
      </c>
      <c r="I165" s="41">
        <v>2139246965</v>
      </c>
      <c r="J165" s="41">
        <v>2139246965</v>
      </c>
      <c r="K165" s="31">
        <f>J165/درآمدها!$C$10*100</f>
        <v>9.1788477851965408E-2</v>
      </c>
      <c r="L165" s="86"/>
      <c r="M165" s="86"/>
    </row>
    <row r="166" spans="1:13" ht="23.1" customHeight="1">
      <c r="A166" s="32" t="s">
        <v>420</v>
      </c>
      <c r="B166" s="41">
        <v>0</v>
      </c>
      <c r="C166" s="41">
        <v>0</v>
      </c>
      <c r="D166" s="41">
        <v>0</v>
      </c>
      <c r="E166" s="41">
        <v>0</v>
      </c>
      <c r="F166" s="41">
        <f>E166/درآمدها!$C$10*100</f>
        <v>0</v>
      </c>
      <c r="G166" s="41">
        <v>0</v>
      </c>
      <c r="H166" s="41">
        <v>0</v>
      </c>
      <c r="I166" s="41">
        <v>533553563</v>
      </c>
      <c r="J166" s="41">
        <v>533553563</v>
      </c>
      <c r="K166" s="31">
        <f>J166/درآمدها!$C$10*100</f>
        <v>2.2893134921550644E-2</v>
      </c>
      <c r="L166" s="86"/>
      <c r="M166" s="86"/>
    </row>
    <row r="167" spans="1:13" ht="23.1" customHeight="1">
      <c r="A167" s="32" t="s">
        <v>425</v>
      </c>
      <c r="B167" s="41">
        <v>0</v>
      </c>
      <c r="C167" s="41">
        <v>0</v>
      </c>
      <c r="D167" s="41">
        <v>0</v>
      </c>
      <c r="E167" s="41">
        <v>0</v>
      </c>
      <c r="F167" s="41">
        <f>E167/درآمدها!$C$10*100</f>
        <v>0</v>
      </c>
      <c r="G167" s="41">
        <v>0</v>
      </c>
      <c r="H167" s="41">
        <v>0</v>
      </c>
      <c r="I167" s="41">
        <v>21325211</v>
      </c>
      <c r="J167" s="41">
        <v>21325211</v>
      </c>
      <c r="K167" s="31">
        <f>J167/درآمدها!$C$10*100</f>
        <v>9.1499891765044021E-4</v>
      </c>
      <c r="L167" s="86"/>
      <c r="M167" s="86"/>
    </row>
    <row r="168" spans="1:13" ht="23.1" customHeight="1">
      <c r="A168" s="32" t="s">
        <v>367</v>
      </c>
      <c r="B168" s="41">
        <v>0</v>
      </c>
      <c r="C168" s="41">
        <v>0</v>
      </c>
      <c r="D168" s="41">
        <v>0</v>
      </c>
      <c r="E168" s="41">
        <v>0</v>
      </c>
      <c r="F168" s="41">
        <f>E168/درآمدها!$C$10*100</f>
        <v>0</v>
      </c>
      <c r="G168" s="41">
        <v>0</v>
      </c>
      <c r="H168" s="41">
        <v>0</v>
      </c>
      <c r="I168" s="41">
        <v>98791344</v>
      </c>
      <c r="J168" s="41">
        <v>98791344</v>
      </c>
      <c r="K168" s="31">
        <f>J168/درآمدها!$C$10*100</f>
        <v>4.2388313453607706E-3</v>
      </c>
      <c r="L168" s="86"/>
      <c r="M168" s="86"/>
    </row>
    <row r="169" spans="1:13" ht="23.1" customHeight="1">
      <c r="A169" s="32" t="s">
        <v>361</v>
      </c>
      <c r="B169" s="41">
        <v>0</v>
      </c>
      <c r="C169" s="41">
        <v>0</v>
      </c>
      <c r="D169" s="41">
        <v>0</v>
      </c>
      <c r="E169" s="41">
        <v>0</v>
      </c>
      <c r="F169" s="41">
        <f>E169/درآمدها!$C$10*100</f>
        <v>0</v>
      </c>
      <c r="G169" s="41">
        <v>0</v>
      </c>
      <c r="H169" s="41">
        <v>0</v>
      </c>
      <c r="I169" s="41">
        <v>2081100682</v>
      </c>
      <c r="J169" s="41">
        <v>2081100682</v>
      </c>
      <c r="K169" s="31">
        <f>J169/درآمدها!$C$10*100</f>
        <v>8.9293600497157705E-2</v>
      </c>
      <c r="L169" s="86"/>
      <c r="M169" s="86"/>
    </row>
    <row r="170" spans="1:13" ht="23.1" customHeight="1">
      <c r="A170" s="32" t="s">
        <v>384</v>
      </c>
      <c r="B170" s="41">
        <v>0</v>
      </c>
      <c r="C170" s="41">
        <v>0</v>
      </c>
      <c r="D170" s="41">
        <v>0</v>
      </c>
      <c r="E170" s="41">
        <v>0</v>
      </c>
      <c r="F170" s="41">
        <f>E170/درآمدها!$C$10*100</f>
        <v>0</v>
      </c>
      <c r="G170" s="41">
        <v>0</v>
      </c>
      <c r="H170" s="41">
        <v>0</v>
      </c>
      <c r="I170" s="41">
        <v>407152606</v>
      </c>
      <c r="J170" s="41">
        <v>407152606</v>
      </c>
      <c r="K170" s="31">
        <f>J170/درآمدها!$C$10*100</f>
        <v>1.7469660385004217E-2</v>
      </c>
      <c r="L170" s="86"/>
      <c r="M170" s="86"/>
    </row>
    <row r="171" spans="1:13" ht="23.1" customHeight="1">
      <c r="A171" s="32" t="s">
        <v>292</v>
      </c>
      <c r="B171" s="41">
        <v>0</v>
      </c>
      <c r="C171" s="41">
        <v>0</v>
      </c>
      <c r="D171" s="41">
        <v>0</v>
      </c>
      <c r="E171" s="41">
        <v>0</v>
      </c>
      <c r="F171" s="41">
        <f>E171/درآمدها!$C$10*100</f>
        <v>0</v>
      </c>
      <c r="G171" s="41">
        <v>0</v>
      </c>
      <c r="H171" s="41">
        <v>0</v>
      </c>
      <c r="I171" s="41">
        <v>-1354648064</v>
      </c>
      <c r="J171" s="41">
        <v>-1354648064</v>
      </c>
      <c r="K171" s="31">
        <f>J171/درآمدها!$C$10*100</f>
        <v>-5.8123763106365717E-2</v>
      </c>
      <c r="L171" s="86"/>
      <c r="M171" s="86"/>
    </row>
    <row r="172" spans="1:13" ht="23.1" customHeight="1">
      <c r="A172" s="32" t="s">
        <v>499</v>
      </c>
      <c r="B172" s="41">
        <v>0</v>
      </c>
      <c r="C172" s="41">
        <v>0</v>
      </c>
      <c r="D172" s="41">
        <v>0</v>
      </c>
      <c r="E172" s="41">
        <v>0</v>
      </c>
      <c r="F172" s="41">
        <f>E172/درآمدها!$C$10*100</f>
        <v>0</v>
      </c>
      <c r="G172" s="41">
        <v>0</v>
      </c>
      <c r="H172" s="41">
        <v>0</v>
      </c>
      <c r="I172" s="41">
        <v>-2707013</v>
      </c>
      <c r="J172" s="41">
        <v>-2707013</v>
      </c>
      <c r="K172" s="31">
        <f>J172/درآمدها!$C$10*100</f>
        <v>-1.1614956424420236E-4</v>
      </c>
      <c r="L172" s="86"/>
      <c r="M172" s="86"/>
    </row>
    <row r="173" spans="1:13" ht="23.1" customHeight="1">
      <c r="A173" s="32" t="s">
        <v>489</v>
      </c>
      <c r="B173" s="41">
        <v>0</v>
      </c>
      <c r="C173" s="41">
        <v>0</v>
      </c>
      <c r="D173" s="41">
        <v>0</v>
      </c>
      <c r="E173" s="41">
        <v>0</v>
      </c>
      <c r="F173" s="41">
        <f>E173/درآمدها!$C$10*100</f>
        <v>0</v>
      </c>
      <c r="G173" s="41">
        <v>0</v>
      </c>
      <c r="H173" s="41">
        <v>0</v>
      </c>
      <c r="I173" s="41">
        <v>244579438</v>
      </c>
      <c r="J173" s="41">
        <v>244579438</v>
      </c>
      <c r="K173" s="31">
        <f>J173/درآمدها!$C$10*100</f>
        <v>1.0494148032089949E-2</v>
      </c>
      <c r="L173" s="86"/>
      <c r="M173" s="86"/>
    </row>
    <row r="174" spans="1:13" ht="23.1" customHeight="1">
      <c r="A174" s="32" t="s">
        <v>447</v>
      </c>
      <c r="B174" s="41">
        <v>0</v>
      </c>
      <c r="C174" s="41">
        <v>0</v>
      </c>
      <c r="D174" s="41">
        <v>0</v>
      </c>
      <c r="E174" s="41">
        <v>0</v>
      </c>
      <c r="F174" s="41">
        <f>E174/درآمدها!$C$10*100</f>
        <v>0</v>
      </c>
      <c r="G174" s="41">
        <v>0</v>
      </c>
      <c r="H174" s="41">
        <v>0</v>
      </c>
      <c r="I174" s="41">
        <v>1658827087</v>
      </c>
      <c r="J174" s="41">
        <v>1658827087</v>
      </c>
      <c r="K174" s="31">
        <f>J174/درآمدها!$C$10*100</f>
        <v>7.1175145191962358E-2</v>
      </c>
      <c r="L174" s="86"/>
      <c r="M174" s="86"/>
    </row>
    <row r="175" spans="1:13" ht="23.1" customHeight="1">
      <c r="A175" s="32" t="s">
        <v>437</v>
      </c>
      <c r="B175" s="41">
        <v>0</v>
      </c>
      <c r="C175" s="41">
        <v>0</v>
      </c>
      <c r="D175" s="41">
        <v>0</v>
      </c>
      <c r="E175" s="41">
        <v>0</v>
      </c>
      <c r="F175" s="41">
        <f>E175/درآمدها!$C$10*100</f>
        <v>0</v>
      </c>
      <c r="G175" s="41">
        <v>0</v>
      </c>
      <c r="H175" s="41">
        <v>0</v>
      </c>
      <c r="I175" s="41">
        <v>795595243</v>
      </c>
      <c r="J175" s="41">
        <v>795595243</v>
      </c>
      <c r="K175" s="31">
        <f>J175/درآمدها!$C$10*100</f>
        <v>3.413653380652782E-2</v>
      </c>
      <c r="L175" s="86"/>
      <c r="M175" s="86"/>
    </row>
    <row r="176" spans="1:13" ht="23.1" customHeight="1">
      <c r="A176" s="32" t="s">
        <v>483</v>
      </c>
      <c r="B176" s="41">
        <v>0</v>
      </c>
      <c r="C176" s="41">
        <v>0</v>
      </c>
      <c r="D176" s="41">
        <v>0</v>
      </c>
      <c r="E176" s="41">
        <v>0</v>
      </c>
      <c r="F176" s="41">
        <f>E176/درآمدها!$C$10*100</f>
        <v>0</v>
      </c>
      <c r="G176" s="41">
        <v>0</v>
      </c>
      <c r="H176" s="41">
        <v>0</v>
      </c>
      <c r="I176" s="41">
        <v>958173919</v>
      </c>
      <c r="J176" s="41">
        <v>958173919</v>
      </c>
      <c r="K176" s="31">
        <f>J176/درآمدها!$C$10*100</f>
        <v>4.1112282490704567E-2</v>
      </c>
      <c r="L176" s="86"/>
      <c r="M176" s="86"/>
    </row>
    <row r="177" spans="1:13" ht="23.1" customHeight="1">
      <c r="A177" s="32" t="s">
        <v>296</v>
      </c>
      <c r="B177" s="41">
        <v>0</v>
      </c>
      <c r="C177" s="41">
        <v>0</v>
      </c>
      <c r="D177" s="41">
        <v>0</v>
      </c>
      <c r="E177" s="41">
        <v>0</v>
      </c>
      <c r="F177" s="41">
        <f>E177/درآمدها!$C$10*100</f>
        <v>0</v>
      </c>
      <c r="G177" s="41">
        <v>0</v>
      </c>
      <c r="H177" s="41">
        <v>0</v>
      </c>
      <c r="I177" s="41">
        <v>1004540316</v>
      </c>
      <c r="J177" s="41">
        <v>1004540316</v>
      </c>
      <c r="K177" s="31">
        <f>J177/درآمدها!$C$10*100</f>
        <v>4.3101721332381243E-2</v>
      </c>
      <c r="L177" s="86"/>
      <c r="M177" s="86"/>
    </row>
    <row r="178" spans="1:13" ht="23.1" customHeight="1">
      <c r="A178" s="32" t="s">
        <v>441</v>
      </c>
      <c r="B178" s="41">
        <v>0</v>
      </c>
      <c r="C178" s="41">
        <v>0</v>
      </c>
      <c r="D178" s="41">
        <v>0</v>
      </c>
      <c r="E178" s="41">
        <v>0</v>
      </c>
      <c r="F178" s="41">
        <f>E178/درآمدها!$C$10*100</f>
        <v>0</v>
      </c>
      <c r="G178" s="41">
        <v>0</v>
      </c>
      <c r="H178" s="41">
        <v>0</v>
      </c>
      <c r="I178" s="41">
        <v>22618115</v>
      </c>
      <c r="J178" s="41">
        <v>22618115</v>
      </c>
      <c r="K178" s="31">
        <f>J178/درآمدها!$C$10*100</f>
        <v>9.7047343373499022E-4</v>
      </c>
      <c r="L178" s="86"/>
      <c r="M178" s="86"/>
    </row>
    <row r="179" spans="1:13" ht="23.1" customHeight="1">
      <c r="A179" s="32" t="s">
        <v>394</v>
      </c>
      <c r="B179" s="41">
        <v>0</v>
      </c>
      <c r="C179" s="41">
        <v>0</v>
      </c>
      <c r="D179" s="41">
        <v>0</v>
      </c>
      <c r="E179" s="41">
        <v>0</v>
      </c>
      <c r="F179" s="41">
        <f>E179/درآمدها!$C$10*100</f>
        <v>0</v>
      </c>
      <c r="G179" s="41">
        <v>0</v>
      </c>
      <c r="H179" s="41">
        <v>0</v>
      </c>
      <c r="I179" s="41">
        <v>8385590</v>
      </c>
      <c r="J179" s="41">
        <v>8385590</v>
      </c>
      <c r="K179" s="31">
        <f>J179/درآمدها!$C$10*100</f>
        <v>3.5979975878599064E-4</v>
      </c>
      <c r="L179" s="86"/>
      <c r="M179" s="86"/>
    </row>
    <row r="180" spans="1:13" ht="23.1" customHeight="1">
      <c r="A180" s="32" t="s">
        <v>429</v>
      </c>
      <c r="B180" s="41">
        <v>0</v>
      </c>
      <c r="C180" s="41">
        <v>0</v>
      </c>
      <c r="D180" s="41">
        <v>0</v>
      </c>
      <c r="E180" s="41">
        <v>0</v>
      </c>
      <c r="F180" s="41">
        <f>E180/درآمدها!$C$10*100</f>
        <v>0</v>
      </c>
      <c r="G180" s="41">
        <v>0</v>
      </c>
      <c r="H180" s="41">
        <v>0</v>
      </c>
      <c r="I180" s="41">
        <v>23600615</v>
      </c>
      <c r="J180" s="41">
        <v>23600615</v>
      </c>
      <c r="K180" s="31">
        <f>J180/درآمدها!$C$10*100</f>
        <v>1.0126294732035592E-3</v>
      </c>
      <c r="L180" s="86"/>
      <c r="M180" s="86"/>
    </row>
    <row r="181" spans="1:13" ht="23.1" customHeight="1">
      <c r="A181" s="32" t="s">
        <v>487</v>
      </c>
      <c r="B181" s="41">
        <v>0</v>
      </c>
      <c r="C181" s="41">
        <v>0</v>
      </c>
      <c r="D181" s="41">
        <v>0</v>
      </c>
      <c r="E181" s="41">
        <v>0</v>
      </c>
      <c r="F181" s="41">
        <f>E181/درآمدها!$C$10*100</f>
        <v>0</v>
      </c>
      <c r="G181" s="41">
        <v>0</v>
      </c>
      <c r="H181" s="41">
        <v>0</v>
      </c>
      <c r="I181" s="41">
        <v>1331214694</v>
      </c>
      <c r="J181" s="41">
        <v>1331214694</v>
      </c>
      <c r="K181" s="31">
        <f>J181/درآمدها!$C$10*100</f>
        <v>5.7118309599392098E-2</v>
      </c>
      <c r="L181" s="86"/>
      <c r="M181" s="86"/>
    </row>
    <row r="182" spans="1:13" ht="23.1" customHeight="1">
      <c r="A182" s="32" t="s">
        <v>409</v>
      </c>
      <c r="B182" s="41">
        <v>0</v>
      </c>
      <c r="C182" s="41">
        <v>0</v>
      </c>
      <c r="D182" s="41">
        <v>0</v>
      </c>
      <c r="E182" s="41">
        <v>0</v>
      </c>
      <c r="F182" s="41">
        <f>E182/درآمدها!$C$10*100</f>
        <v>0</v>
      </c>
      <c r="G182" s="41">
        <v>0</v>
      </c>
      <c r="H182" s="41">
        <v>0</v>
      </c>
      <c r="I182" s="41">
        <v>121558699</v>
      </c>
      <c r="J182" s="41">
        <v>121558699</v>
      </c>
      <c r="K182" s="31">
        <f>J182/درآمدها!$C$10*100</f>
        <v>5.2157082064039437E-3</v>
      </c>
      <c r="L182" s="86"/>
      <c r="M182" s="86"/>
    </row>
    <row r="183" spans="1:13" ht="23.1" customHeight="1">
      <c r="A183" s="32" t="s">
        <v>515</v>
      </c>
      <c r="B183" s="41">
        <v>0</v>
      </c>
      <c r="C183" s="41">
        <v>0</v>
      </c>
      <c r="D183" s="41">
        <v>0</v>
      </c>
      <c r="E183" s="41">
        <v>0</v>
      </c>
      <c r="F183" s="41">
        <f>E183/درآمدها!$C$10*100</f>
        <v>0</v>
      </c>
      <c r="G183" s="41">
        <v>0</v>
      </c>
      <c r="H183" s="41">
        <v>0</v>
      </c>
      <c r="I183" s="41">
        <v>-103049</v>
      </c>
      <c r="J183" s="41">
        <v>-103049</v>
      </c>
      <c r="K183" s="31">
        <f>J183/درآمدها!$C$10*100</f>
        <v>-4.4215142098692584E-6</v>
      </c>
      <c r="L183" s="86"/>
      <c r="M183" s="86"/>
    </row>
    <row r="184" spans="1:13" ht="23.1" customHeight="1">
      <c r="A184" s="32" t="s">
        <v>503</v>
      </c>
      <c r="B184" s="41">
        <v>0</v>
      </c>
      <c r="C184" s="41">
        <v>0</v>
      </c>
      <c r="D184" s="41">
        <v>0</v>
      </c>
      <c r="E184" s="41">
        <v>0</v>
      </c>
      <c r="F184" s="41">
        <f>E184/درآمدها!$C$10*100</f>
        <v>0</v>
      </c>
      <c r="G184" s="41">
        <v>0</v>
      </c>
      <c r="H184" s="41">
        <v>0</v>
      </c>
      <c r="I184" s="41">
        <v>-136220</v>
      </c>
      <c r="J184" s="41">
        <v>-136220</v>
      </c>
      <c r="K184" s="31">
        <f>J184/درآمدها!$C$10*100</f>
        <v>-5.8447793347668614E-6</v>
      </c>
      <c r="L184" s="86"/>
      <c r="M184" s="86"/>
    </row>
    <row r="185" spans="1:13" ht="23.1" customHeight="1">
      <c r="A185" s="32" t="s">
        <v>504</v>
      </c>
      <c r="B185" s="41">
        <v>0</v>
      </c>
      <c r="C185" s="41">
        <v>0</v>
      </c>
      <c r="D185" s="41">
        <v>0</v>
      </c>
      <c r="E185" s="41">
        <v>0</v>
      </c>
      <c r="F185" s="41">
        <f>E185/درآمدها!$C$10*100</f>
        <v>0</v>
      </c>
      <c r="G185" s="41">
        <v>0</v>
      </c>
      <c r="H185" s="41">
        <v>0</v>
      </c>
      <c r="I185" s="41">
        <v>-100327</v>
      </c>
      <c r="J185" s="41">
        <v>-100327</v>
      </c>
      <c r="K185" s="31">
        <f>J185/درآمدها!$C$10*100</f>
        <v>-4.3047215997588828E-6</v>
      </c>
      <c r="L185" s="86"/>
      <c r="M185" s="86"/>
    </row>
    <row r="186" spans="1:13" ht="23.1" customHeight="1">
      <c r="A186" s="32" t="s">
        <v>451</v>
      </c>
      <c r="B186" s="41">
        <v>0</v>
      </c>
      <c r="C186" s="41">
        <v>0</v>
      </c>
      <c r="D186" s="41">
        <v>0</v>
      </c>
      <c r="E186" s="41">
        <v>0</v>
      </c>
      <c r="F186" s="41">
        <f>E186/درآمدها!$C$10*100</f>
        <v>0</v>
      </c>
      <c r="G186" s="41">
        <v>0</v>
      </c>
      <c r="H186" s="41">
        <v>0</v>
      </c>
      <c r="I186" s="41">
        <v>-469106060</v>
      </c>
      <c r="J186" s="41">
        <v>-469106060</v>
      </c>
      <c r="K186" s="31">
        <f>J186/درآمدها!$C$10*100</f>
        <v>-2.0127891684788603E-2</v>
      </c>
      <c r="L186" s="86"/>
      <c r="M186" s="86"/>
    </row>
    <row r="187" spans="1:13" ht="23.1" customHeight="1">
      <c r="A187" s="32" t="s">
        <v>457</v>
      </c>
      <c r="B187" s="41">
        <v>0</v>
      </c>
      <c r="C187" s="41">
        <v>0</v>
      </c>
      <c r="D187" s="41">
        <v>0</v>
      </c>
      <c r="E187" s="41">
        <v>0</v>
      </c>
      <c r="F187" s="41">
        <f>E187/درآمدها!$C$10*100</f>
        <v>0</v>
      </c>
      <c r="G187" s="41">
        <v>0</v>
      </c>
      <c r="H187" s="41">
        <v>0</v>
      </c>
      <c r="I187" s="41">
        <v>-2437839835</v>
      </c>
      <c r="J187" s="41">
        <v>-2437839835</v>
      </c>
      <c r="K187" s="31">
        <f>J187/درآمدها!$C$10*100</f>
        <v>-0.10460017537130713</v>
      </c>
      <c r="L187" s="86"/>
      <c r="M187" s="86"/>
    </row>
    <row r="188" spans="1:13" ht="23.1" customHeight="1">
      <c r="A188" s="32" t="s">
        <v>546</v>
      </c>
      <c r="B188" s="41">
        <v>0</v>
      </c>
      <c r="C188" s="41">
        <v>0</v>
      </c>
      <c r="D188" s="41">
        <v>0</v>
      </c>
      <c r="E188" s="41">
        <v>0</v>
      </c>
      <c r="F188" s="41">
        <f>E188/درآمدها!$C$10*100</f>
        <v>0</v>
      </c>
      <c r="G188" s="41">
        <v>0</v>
      </c>
      <c r="H188" s="41">
        <v>0</v>
      </c>
      <c r="I188" s="41">
        <v>-1786705148</v>
      </c>
      <c r="J188" s="41">
        <v>-1786705148</v>
      </c>
      <c r="K188" s="31">
        <f>J188/درآمدها!$C$10*100</f>
        <v>-7.6661997697489118E-2</v>
      </c>
      <c r="L188" s="86"/>
      <c r="M188" s="86"/>
    </row>
    <row r="189" spans="1:13" ht="23.1" customHeight="1">
      <c r="A189" s="32" t="s">
        <v>379</v>
      </c>
      <c r="B189" s="41">
        <v>0</v>
      </c>
      <c r="C189" s="41">
        <v>0</v>
      </c>
      <c r="D189" s="41">
        <v>0</v>
      </c>
      <c r="E189" s="41">
        <v>0</v>
      </c>
      <c r="F189" s="41">
        <f>E189/درآمدها!$C$10*100</f>
        <v>0</v>
      </c>
      <c r="G189" s="41">
        <v>0</v>
      </c>
      <c r="H189" s="41">
        <v>0</v>
      </c>
      <c r="I189" s="41">
        <v>-702291420</v>
      </c>
      <c r="J189" s="41">
        <v>-702291420</v>
      </c>
      <c r="K189" s="31">
        <f>J189/درآمدها!$C$10*100</f>
        <v>-3.0133155033035344E-2</v>
      </c>
      <c r="L189" s="86"/>
      <c r="M189" s="86"/>
    </row>
    <row r="190" spans="1:13" ht="23.1" customHeight="1">
      <c r="A190" s="32" t="s">
        <v>378</v>
      </c>
      <c r="B190" s="41">
        <v>0</v>
      </c>
      <c r="C190" s="41">
        <v>0</v>
      </c>
      <c r="D190" s="41">
        <v>0</v>
      </c>
      <c r="E190" s="41">
        <v>0</v>
      </c>
      <c r="F190" s="41">
        <f>E190/درآمدها!$C$10*100</f>
        <v>0</v>
      </c>
      <c r="G190" s="41">
        <v>0</v>
      </c>
      <c r="H190" s="41">
        <v>0</v>
      </c>
      <c r="I190" s="41">
        <v>64546981</v>
      </c>
      <c r="J190" s="41">
        <v>64546981</v>
      </c>
      <c r="K190" s="31">
        <f>J190/درآمدها!$C$10*100</f>
        <v>2.7695115303948705E-3</v>
      </c>
      <c r="L190" s="86"/>
      <c r="M190" s="86"/>
    </row>
    <row r="191" spans="1:13" ht="23.1" customHeight="1">
      <c r="A191" s="32" t="s">
        <v>355</v>
      </c>
      <c r="B191" s="41">
        <v>0</v>
      </c>
      <c r="C191" s="41">
        <v>0</v>
      </c>
      <c r="D191" s="41">
        <v>0</v>
      </c>
      <c r="E191" s="41">
        <v>0</v>
      </c>
      <c r="F191" s="41">
        <f>E191/درآمدها!$C$10*100</f>
        <v>0</v>
      </c>
      <c r="G191" s="41">
        <v>0</v>
      </c>
      <c r="H191" s="41">
        <v>0</v>
      </c>
      <c r="I191" s="41">
        <v>433482720</v>
      </c>
      <c r="J191" s="41">
        <v>433482720</v>
      </c>
      <c r="K191" s="31">
        <f>J191/درآمدها!$C$10*100</f>
        <v>1.8599404227239245E-2</v>
      </c>
      <c r="L191" s="86"/>
      <c r="M191" s="86"/>
    </row>
    <row r="192" spans="1:13" ht="23.1" customHeight="1">
      <c r="A192" s="32" t="s">
        <v>376</v>
      </c>
      <c r="B192" s="41">
        <v>0</v>
      </c>
      <c r="C192" s="41">
        <v>0</v>
      </c>
      <c r="D192" s="41">
        <v>0</v>
      </c>
      <c r="E192" s="41">
        <v>0</v>
      </c>
      <c r="F192" s="41">
        <f>E192/درآمدها!$C$10*100</f>
        <v>0</v>
      </c>
      <c r="G192" s="41">
        <v>0</v>
      </c>
      <c r="H192" s="41">
        <v>0</v>
      </c>
      <c r="I192" s="41">
        <v>28947334</v>
      </c>
      <c r="J192" s="41">
        <v>28947334</v>
      </c>
      <c r="K192" s="31">
        <f>J192/درآمدها!$C$10*100</f>
        <v>1.242040666273632E-3</v>
      </c>
      <c r="L192" s="86"/>
      <c r="M192" s="86"/>
    </row>
    <row r="193" spans="1:13" ht="23.1" customHeight="1">
      <c r="A193" s="32" t="s">
        <v>357</v>
      </c>
      <c r="B193" s="41">
        <v>0</v>
      </c>
      <c r="C193" s="41">
        <v>0</v>
      </c>
      <c r="D193" s="41">
        <v>0</v>
      </c>
      <c r="E193" s="41">
        <v>0</v>
      </c>
      <c r="F193" s="41">
        <f>E193/درآمدها!$C$10*100</f>
        <v>0</v>
      </c>
      <c r="G193" s="41">
        <v>0</v>
      </c>
      <c r="H193" s="41">
        <v>0</v>
      </c>
      <c r="I193" s="41">
        <v>106802758</v>
      </c>
      <c r="J193" s="41">
        <v>106802758</v>
      </c>
      <c r="K193" s="31">
        <f>J193/درآمدها!$C$10*100</f>
        <v>4.5825763680407139E-3</v>
      </c>
      <c r="L193" s="86"/>
      <c r="M193" s="86"/>
    </row>
    <row r="194" spans="1:13" ht="23.1" customHeight="1">
      <c r="A194" s="32" t="s">
        <v>485</v>
      </c>
      <c r="B194" s="41">
        <v>0</v>
      </c>
      <c r="C194" s="41">
        <v>0</v>
      </c>
      <c r="D194" s="41">
        <v>0</v>
      </c>
      <c r="E194" s="41">
        <v>0</v>
      </c>
      <c r="F194" s="41">
        <f>E194/درآمدها!$C$10*100</f>
        <v>0</v>
      </c>
      <c r="G194" s="41">
        <v>0</v>
      </c>
      <c r="H194" s="41">
        <v>0</v>
      </c>
      <c r="I194" s="41">
        <v>499872</v>
      </c>
      <c r="J194" s="41">
        <v>499872</v>
      </c>
      <c r="K194" s="31">
        <f>J194/درآمدها!$C$10*100</f>
        <v>2.144796311575819E-5</v>
      </c>
      <c r="L194" s="86"/>
      <c r="M194" s="86"/>
    </row>
    <row r="195" spans="1:13" ht="23.1" customHeight="1">
      <c r="A195" s="32" t="s">
        <v>424</v>
      </c>
      <c r="B195" s="41">
        <v>0</v>
      </c>
      <c r="C195" s="41">
        <v>0</v>
      </c>
      <c r="D195" s="41">
        <v>0</v>
      </c>
      <c r="E195" s="41">
        <v>0</v>
      </c>
      <c r="F195" s="41">
        <f>E195/درآمدها!$C$10*100</f>
        <v>0</v>
      </c>
      <c r="G195" s="41">
        <v>0</v>
      </c>
      <c r="H195" s="41">
        <v>0</v>
      </c>
      <c r="I195" s="41">
        <v>215832998</v>
      </c>
      <c r="J195" s="41">
        <v>215832998</v>
      </c>
      <c r="K195" s="31">
        <f>J195/درآمدها!$C$10*100</f>
        <v>9.2607271066743307E-3</v>
      </c>
      <c r="L195" s="86"/>
      <c r="M195" s="86"/>
    </row>
    <row r="196" spans="1:13" ht="23.1" customHeight="1">
      <c r="A196" s="32" t="s">
        <v>413</v>
      </c>
      <c r="B196" s="41">
        <v>0</v>
      </c>
      <c r="C196" s="41">
        <v>0</v>
      </c>
      <c r="D196" s="41">
        <v>0</v>
      </c>
      <c r="E196" s="41">
        <v>0</v>
      </c>
      <c r="F196" s="41">
        <f>E196/درآمدها!$C$10*100</f>
        <v>0</v>
      </c>
      <c r="G196" s="41">
        <v>0</v>
      </c>
      <c r="H196" s="41">
        <v>0</v>
      </c>
      <c r="I196" s="41">
        <v>22662164</v>
      </c>
      <c r="J196" s="41">
        <v>22662164</v>
      </c>
      <c r="K196" s="31">
        <f>J196/درآمدها!$C$10*100</f>
        <v>9.7236344023122535E-4</v>
      </c>
      <c r="L196" s="86"/>
      <c r="M196" s="86"/>
    </row>
    <row r="197" spans="1:13" ht="23.1" customHeight="1">
      <c r="A197" s="32" t="s">
        <v>408</v>
      </c>
      <c r="B197" s="41">
        <v>0</v>
      </c>
      <c r="C197" s="41">
        <v>0</v>
      </c>
      <c r="D197" s="41">
        <v>0</v>
      </c>
      <c r="E197" s="41">
        <v>0</v>
      </c>
      <c r="F197" s="41">
        <f>E197/درآمدها!$C$10*100</f>
        <v>0</v>
      </c>
      <c r="G197" s="41">
        <v>0</v>
      </c>
      <c r="H197" s="41">
        <v>0</v>
      </c>
      <c r="I197" s="41">
        <v>27364962</v>
      </c>
      <c r="J197" s="41">
        <v>27364962</v>
      </c>
      <c r="K197" s="31">
        <f>J197/درآمدها!$C$10*100</f>
        <v>1.1741459726492471E-3</v>
      </c>
      <c r="L197" s="86"/>
      <c r="M197" s="86"/>
    </row>
    <row r="198" spans="1:13" ht="23.1" customHeight="1">
      <c r="A198" s="32" t="s">
        <v>440</v>
      </c>
      <c r="B198" s="41">
        <v>0</v>
      </c>
      <c r="C198" s="41">
        <v>0</v>
      </c>
      <c r="D198" s="41">
        <v>0</v>
      </c>
      <c r="E198" s="41">
        <v>0</v>
      </c>
      <c r="F198" s="41">
        <f>E198/درآمدها!$C$10*100</f>
        <v>0</v>
      </c>
      <c r="G198" s="41">
        <v>0</v>
      </c>
      <c r="H198" s="41">
        <v>0</v>
      </c>
      <c r="I198" s="41">
        <v>349725940</v>
      </c>
      <c r="J198" s="41">
        <v>349725940</v>
      </c>
      <c r="K198" s="31">
        <f>J198/درآمدها!$C$10*100</f>
        <v>1.5005659572338244E-2</v>
      </c>
      <c r="L198" s="86"/>
      <c r="M198" s="86"/>
    </row>
    <row r="199" spans="1:13" ht="23.1" customHeight="1">
      <c r="A199" s="32" t="s">
        <v>563</v>
      </c>
      <c r="B199" s="41">
        <v>0</v>
      </c>
      <c r="C199" s="41">
        <v>0</v>
      </c>
      <c r="D199" s="41">
        <v>0</v>
      </c>
      <c r="E199" s="41">
        <v>0</v>
      </c>
      <c r="F199" s="41">
        <f>E199/درآمدها!$C$10*100</f>
        <v>0</v>
      </c>
      <c r="G199" s="41">
        <v>0</v>
      </c>
      <c r="H199" s="41">
        <v>0</v>
      </c>
      <c r="I199" s="41">
        <v>7964667596</v>
      </c>
      <c r="J199" s="41">
        <v>7964667596</v>
      </c>
      <c r="K199" s="31">
        <f>J199/درآمدها!$C$10*100</f>
        <v>0.34173927891196637</v>
      </c>
      <c r="L199" s="86"/>
      <c r="M199" s="86"/>
    </row>
    <row r="200" spans="1:13" ht="23.1" customHeight="1">
      <c r="A200" s="32" t="s">
        <v>516</v>
      </c>
      <c r="B200" s="41">
        <v>0</v>
      </c>
      <c r="C200" s="41">
        <v>0</v>
      </c>
      <c r="D200" s="41">
        <v>0</v>
      </c>
      <c r="E200" s="41">
        <v>0</v>
      </c>
      <c r="F200" s="41">
        <f>E200/درآمدها!$C$10*100</f>
        <v>0</v>
      </c>
      <c r="G200" s="41">
        <v>0</v>
      </c>
      <c r="H200" s="41">
        <v>0</v>
      </c>
      <c r="I200" s="41">
        <v>1444693072</v>
      </c>
      <c r="J200" s="41">
        <v>1444693072</v>
      </c>
      <c r="K200" s="31">
        <f>J200/درآمدها!$C$10*100</f>
        <v>6.1987316196641128E-2</v>
      </c>
      <c r="L200" s="86"/>
      <c r="M200" s="86"/>
    </row>
    <row r="201" spans="1:13" ht="23.1" customHeight="1">
      <c r="A201" s="32" t="s">
        <v>539</v>
      </c>
      <c r="B201" s="41">
        <v>0</v>
      </c>
      <c r="C201" s="41">
        <v>0</v>
      </c>
      <c r="D201" s="41">
        <v>0</v>
      </c>
      <c r="E201" s="41">
        <v>0</v>
      </c>
      <c r="F201" s="41">
        <f>E201/درآمدها!$C$10*100</f>
        <v>0</v>
      </c>
      <c r="G201" s="41">
        <v>0</v>
      </c>
      <c r="H201" s="41">
        <v>0</v>
      </c>
      <c r="I201" s="41">
        <v>444847316</v>
      </c>
      <c r="J201" s="41">
        <v>444847316</v>
      </c>
      <c r="K201" s="31">
        <f>J201/درآمدها!$C$10*100</f>
        <v>1.9087023929550022E-2</v>
      </c>
      <c r="L201" s="86"/>
      <c r="M201" s="86"/>
    </row>
    <row r="202" spans="1:13" ht="23.1" customHeight="1">
      <c r="A202" s="32" t="s">
        <v>517</v>
      </c>
      <c r="B202" s="41">
        <v>0</v>
      </c>
      <c r="C202" s="41">
        <v>0</v>
      </c>
      <c r="D202" s="41">
        <v>0</v>
      </c>
      <c r="E202" s="41">
        <v>0</v>
      </c>
      <c r="F202" s="41">
        <f>E202/درآمدها!$C$10*100</f>
        <v>0</v>
      </c>
      <c r="G202" s="41">
        <v>0</v>
      </c>
      <c r="H202" s="41">
        <v>0</v>
      </c>
      <c r="I202" s="41">
        <v>71545649</v>
      </c>
      <c r="J202" s="41">
        <v>71545649</v>
      </c>
      <c r="K202" s="31">
        <f>J202/درآمدها!$C$10*100</f>
        <v>3.0698027511942691E-3</v>
      </c>
      <c r="L202" s="86"/>
      <c r="M202" s="86"/>
    </row>
    <row r="203" spans="1:13" ht="23.1" customHeight="1">
      <c r="A203" s="32" t="s">
        <v>609</v>
      </c>
      <c r="B203" s="41">
        <v>0</v>
      </c>
      <c r="C203" s="41">
        <v>0</v>
      </c>
      <c r="D203" s="41">
        <v>0</v>
      </c>
      <c r="E203" s="41">
        <v>0</v>
      </c>
      <c r="F203" s="41">
        <f>E203/درآمدها!$C$10*100</f>
        <v>0</v>
      </c>
      <c r="G203" s="41">
        <v>0</v>
      </c>
      <c r="H203" s="41">
        <v>0</v>
      </c>
      <c r="I203" s="41">
        <v>186754716</v>
      </c>
      <c r="J203" s="41">
        <v>186754716</v>
      </c>
      <c r="K203" s="31">
        <f>J203/درآمدها!$C$10*100</f>
        <v>8.0130678662975637E-3</v>
      </c>
      <c r="L203" s="86"/>
      <c r="M203" s="86"/>
    </row>
    <row r="204" spans="1:13" ht="23.1" customHeight="1">
      <c r="A204" s="32" t="s">
        <v>551</v>
      </c>
      <c r="B204" s="41">
        <v>0</v>
      </c>
      <c r="C204" s="41">
        <v>0</v>
      </c>
      <c r="D204" s="41">
        <v>0</v>
      </c>
      <c r="E204" s="41">
        <v>0</v>
      </c>
      <c r="F204" s="41">
        <f>E204/درآمدها!$C$10*100</f>
        <v>0</v>
      </c>
      <c r="G204" s="41">
        <v>0</v>
      </c>
      <c r="H204" s="41">
        <v>0</v>
      </c>
      <c r="I204" s="41">
        <v>693783266</v>
      </c>
      <c r="J204" s="41">
        <v>693783266</v>
      </c>
      <c r="K204" s="31">
        <f>J204/درآمدها!$C$10*100</f>
        <v>2.976809643168302E-2</v>
      </c>
      <c r="L204" s="86"/>
      <c r="M204" s="86"/>
    </row>
    <row r="205" spans="1:13" ht="23.1" customHeight="1">
      <c r="A205" s="32" t="s">
        <v>608</v>
      </c>
      <c r="B205" s="41">
        <v>0</v>
      </c>
      <c r="C205" s="41">
        <v>0</v>
      </c>
      <c r="D205" s="41">
        <v>0</v>
      </c>
      <c r="E205" s="41">
        <v>0</v>
      </c>
      <c r="F205" s="41">
        <f>E205/درآمدها!$C$10*100</f>
        <v>0</v>
      </c>
      <c r="G205" s="41">
        <v>0</v>
      </c>
      <c r="H205" s="41">
        <v>0</v>
      </c>
      <c r="I205" s="41">
        <v>109198378</v>
      </c>
      <c r="J205" s="41">
        <v>109198378</v>
      </c>
      <c r="K205" s="31">
        <f>J205/درآمدها!$C$10*100</f>
        <v>4.685365020734549E-3</v>
      </c>
      <c r="L205" s="86"/>
      <c r="M205" s="86"/>
    </row>
    <row r="206" spans="1:13" ht="23.1" customHeight="1">
      <c r="A206" s="32" t="s">
        <v>446</v>
      </c>
      <c r="B206" s="41">
        <v>0</v>
      </c>
      <c r="C206" s="41">
        <v>0</v>
      </c>
      <c r="D206" s="41">
        <v>0</v>
      </c>
      <c r="E206" s="41">
        <v>0</v>
      </c>
      <c r="F206" s="41">
        <f>E206/درآمدها!$C$10*100</f>
        <v>0</v>
      </c>
      <c r="G206" s="41">
        <v>0</v>
      </c>
      <c r="H206" s="41">
        <v>0</v>
      </c>
      <c r="I206" s="41">
        <v>211500533</v>
      </c>
      <c r="J206" s="41">
        <v>211500533</v>
      </c>
      <c r="K206" s="31">
        <f>J206/درآمدها!$C$10*100</f>
        <v>9.074834419105688E-3</v>
      </c>
      <c r="L206" s="86"/>
      <c r="M206" s="86"/>
    </row>
    <row r="207" spans="1:13" ht="23.1" customHeight="1">
      <c r="A207" s="32" t="s">
        <v>500</v>
      </c>
      <c r="B207" s="41">
        <v>0</v>
      </c>
      <c r="C207" s="41">
        <v>0</v>
      </c>
      <c r="D207" s="41">
        <v>0</v>
      </c>
      <c r="E207" s="41">
        <v>0</v>
      </c>
      <c r="F207" s="41">
        <f>E207/درآمدها!$C$10*100</f>
        <v>0</v>
      </c>
      <c r="G207" s="41">
        <v>0</v>
      </c>
      <c r="H207" s="41">
        <v>0</v>
      </c>
      <c r="I207" s="41">
        <v>1694954635</v>
      </c>
      <c r="J207" s="41">
        <v>1694954635</v>
      </c>
      <c r="K207" s="31">
        <f>J207/درآمدها!$C$10*100</f>
        <v>7.2725266656990972E-2</v>
      </c>
      <c r="L207" s="86"/>
      <c r="M207" s="86"/>
    </row>
    <row r="208" spans="1:13" ht="23.1" customHeight="1">
      <c r="A208" s="32" t="s">
        <v>502</v>
      </c>
      <c r="B208" s="41">
        <v>0</v>
      </c>
      <c r="C208" s="41">
        <v>0</v>
      </c>
      <c r="D208" s="41">
        <v>0</v>
      </c>
      <c r="E208" s="41">
        <v>0</v>
      </c>
      <c r="F208" s="41">
        <f>E208/درآمدها!$C$10*100</f>
        <v>0</v>
      </c>
      <c r="G208" s="41">
        <v>0</v>
      </c>
      <c r="H208" s="41">
        <v>0</v>
      </c>
      <c r="I208" s="41">
        <v>79460653</v>
      </c>
      <c r="J208" s="41">
        <v>79460653</v>
      </c>
      <c r="K208" s="31">
        <f>J208/درآمدها!$C$10*100</f>
        <v>3.4094111186424932E-3</v>
      </c>
      <c r="L208" s="86"/>
      <c r="M208" s="86"/>
    </row>
    <row r="209" spans="1:13" ht="23.1" customHeight="1">
      <c r="A209" s="32" t="s">
        <v>536</v>
      </c>
      <c r="B209" s="41">
        <v>0</v>
      </c>
      <c r="C209" s="41">
        <v>0</v>
      </c>
      <c r="D209" s="41">
        <v>0</v>
      </c>
      <c r="E209" s="41">
        <v>0</v>
      </c>
      <c r="F209" s="41">
        <f>E209/درآمدها!$C$10*100</f>
        <v>0</v>
      </c>
      <c r="G209" s="41">
        <v>0</v>
      </c>
      <c r="H209" s="41">
        <v>0</v>
      </c>
      <c r="I209" s="41">
        <v>-11853964</v>
      </c>
      <c r="J209" s="41">
        <v>-11853964</v>
      </c>
      <c r="K209" s="31">
        <f>J209/درآمدها!$C$10*100</f>
        <v>-5.0861697123968821E-4</v>
      </c>
      <c r="L209" s="86"/>
      <c r="M209" s="86"/>
    </row>
    <row r="210" spans="1:13" ht="23.1" customHeight="1">
      <c r="A210" s="32" t="s">
        <v>511</v>
      </c>
      <c r="B210" s="41">
        <v>0</v>
      </c>
      <c r="C210" s="41">
        <v>0</v>
      </c>
      <c r="D210" s="41">
        <v>0</v>
      </c>
      <c r="E210" s="41">
        <v>0</v>
      </c>
      <c r="F210" s="41">
        <f>E210/درآمدها!$C$10*100</f>
        <v>0</v>
      </c>
      <c r="G210" s="41">
        <v>0</v>
      </c>
      <c r="H210" s="41">
        <v>0</v>
      </c>
      <c r="I210" s="41">
        <v>2684466</v>
      </c>
      <c r="J210" s="41">
        <v>2684466</v>
      </c>
      <c r="K210" s="31">
        <f>J210/درآمدها!$C$10*100</f>
        <v>1.1518214213540052E-4</v>
      </c>
      <c r="L210" s="86"/>
      <c r="M210" s="86"/>
    </row>
    <row r="211" spans="1:13" ht="23.1" customHeight="1">
      <c r="A211" s="32" t="s">
        <v>537</v>
      </c>
      <c r="B211" s="41">
        <v>0</v>
      </c>
      <c r="C211" s="41">
        <v>0</v>
      </c>
      <c r="D211" s="41">
        <v>0</v>
      </c>
      <c r="E211" s="41">
        <v>0</v>
      </c>
      <c r="F211" s="41">
        <f>E211/درآمدها!$C$10*100</f>
        <v>0</v>
      </c>
      <c r="G211" s="41">
        <v>0</v>
      </c>
      <c r="H211" s="41">
        <v>0</v>
      </c>
      <c r="I211" s="41">
        <v>-83724459</v>
      </c>
      <c r="J211" s="41">
        <v>-83724459</v>
      </c>
      <c r="K211" s="31">
        <f>J211/درآمدها!$C$10*100</f>
        <v>-3.5923578606499437E-3</v>
      </c>
      <c r="L211" s="86"/>
      <c r="M211" s="86"/>
    </row>
    <row r="212" spans="1:13" ht="23.1" customHeight="1">
      <c r="A212" s="32" t="s">
        <v>522</v>
      </c>
      <c r="B212" s="41">
        <v>0</v>
      </c>
      <c r="C212" s="41">
        <v>0</v>
      </c>
      <c r="D212" s="41">
        <v>0</v>
      </c>
      <c r="E212" s="41">
        <v>0</v>
      </c>
      <c r="F212" s="41">
        <f>E212/درآمدها!$C$10*100</f>
        <v>0</v>
      </c>
      <c r="G212" s="41">
        <v>0</v>
      </c>
      <c r="H212" s="41">
        <v>0</v>
      </c>
      <c r="I212" s="41">
        <v>132569</v>
      </c>
      <c r="J212" s="41">
        <v>132569</v>
      </c>
      <c r="K212" s="31">
        <f>J212/درآمدها!$C$10*100</f>
        <v>5.6881262048943478E-6</v>
      </c>
      <c r="L212" s="86"/>
      <c r="M212" s="86"/>
    </row>
    <row r="213" spans="1:13" ht="23.1" customHeight="1">
      <c r="A213" s="32" t="s">
        <v>659</v>
      </c>
      <c r="B213" s="41">
        <v>0</v>
      </c>
      <c r="C213" s="41">
        <v>0</v>
      </c>
      <c r="D213" s="41">
        <v>0</v>
      </c>
      <c r="E213" s="41">
        <v>0</v>
      </c>
      <c r="F213" s="41">
        <f>E213/درآمدها!$C$10*100</f>
        <v>0</v>
      </c>
      <c r="G213" s="41">
        <v>0</v>
      </c>
      <c r="H213" s="41">
        <v>0</v>
      </c>
      <c r="I213" s="41">
        <v>-407072276</v>
      </c>
      <c r="J213" s="41">
        <v>-407072276</v>
      </c>
      <c r="K213" s="31">
        <f>J213/درآمدها!$C$10*100</f>
        <v>-1.7466213672891737E-2</v>
      </c>
      <c r="L213" s="86"/>
      <c r="M213" s="86"/>
    </row>
    <row r="214" spans="1:13" ht="23.1" customHeight="1">
      <c r="A214" s="32" t="s">
        <v>509</v>
      </c>
      <c r="B214" s="41">
        <v>0</v>
      </c>
      <c r="C214" s="41">
        <v>0</v>
      </c>
      <c r="D214" s="41">
        <v>0</v>
      </c>
      <c r="E214" s="41">
        <v>0</v>
      </c>
      <c r="F214" s="41">
        <f>E214/درآمدها!$C$10*100</f>
        <v>0</v>
      </c>
      <c r="G214" s="41">
        <v>0</v>
      </c>
      <c r="H214" s="41">
        <v>0</v>
      </c>
      <c r="I214" s="41">
        <v>729115</v>
      </c>
      <c r="J214" s="41">
        <v>729115</v>
      </c>
      <c r="K214" s="31">
        <f>J214/درآمدها!$C$10*100</f>
        <v>3.1284071976718104E-5</v>
      </c>
      <c r="L214" s="86"/>
      <c r="M214" s="86"/>
    </row>
    <row r="215" spans="1:13" ht="23.1" customHeight="1">
      <c r="A215" s="32" t="s">
        <v>501</v>
      </c>
      <c r="B215" s="41">
        <v>0</v>
      </c>
      <c r="C215" s="41">
        <v>0</v>
      </c>
      <c r="D215" s="41">
        <v>0</v>
      </c>
      <c r="E215" s="41">
        <v>0</v>
      </c>
      <c r="F215" s="41">
        <f>E215/درآمدها!$C$10*100</f>
        <v>0</v>
      </c>
      <c r="G215" s="41">
        <v>0</v>
      </c>
      <c r="H215" s="41">
        <v>0</v>
      </c>
      <c r="I215" s="41">
        <v>1783047537</v>
      </c>
      <c r="J215" s="41">
        <v>1783047537</v>
      </c>
      <c r="K215" s="31">
        <f>J215/درآمدها!$C$10*100</f>
        <v>7.6505060910031938E-2</v>
      </c>
      <c r="L215" s="86"/>
      <c r="M215" s="86"/>
    </row>
    <row r="216" spans="1:13" ht="23.1" customHeight="1">
      <c r="A216" s="32" t="s">
        <v>530</v>
      </c>
      <c r="B216" s="41">
        <v>0</v>
      </c>
      <c r="C216" s="41">
        <v>0</v>
      </c>
      <c r="D216" s="41">
        <v>0</v>
      </c>
      <c r="E216" s="41">
        <v>0</v>
      </c>
      <c r="F216" s="41">
        <f>E216/درآمدها!$C$10*100</f>
        <v>0</v>
      </c>
      <c r="G216" s="41">
        <v>0</v>
      </c>
      <c r="H216" s="41">
        <v>0</v>
      </c>
      <c r="I216" s="41">
        <v>925933534</v>
      </c>
      <c r="J216" s="41">
        <v>925933534</v>
      </c>
      <c r="K216" s="31">
        <f>J216/درآمدها!$C$10*100</f>
        <v>3.9728947180229408E-2</v>
      </c>
      <c r="L216" s="86"/>
      <c r="M216" s="86"/>
    </row>
    <row r="217" spans="1:13" ht="23.1" customHeight="1">
      <c r="A217" s="32" t="s">
        <v>532</v>
      </c>
      <c r="B217" s="41">
        <v>0</v>
      </c>
      <c r="C217" s="41">
        <v>0</v>
      </c>
      <c r="D217" s="41">
        <v>0</v>
      </c>
      <c r="E217" s="41">
        <v>0</v>
      </c>
      <c r="F217" s="41">
        <f>E217/درآمدها!$C$10*100</f>
        <v>0</v>
      </c>
      <c r="G217" s="41">
        <v>0</v>
      </c>
      <c r="H217" s="41">
        <v>0</v>
      </c>
      <c r="I217" s="41">
        <v>135380133</v>
      </c>
      <c r="J217" s="41">
        <v>135380133</v>
      </c>
      <c r="K217" s="31">
        <f>J217/درآمدها!$C$10*100</f>
        <v>5.8087432366494586E-3</v>
      </c>
      <c r="L217" s="86"/>
      <c r="M217" s="86"/>
    </row>
    <row r="218" spans="1:13" ht="23.1" customHeight="1">
      <c r="A218" s="32" t="s">
        <v>461</v>
      </c>
      <c r="B218" s="41">
        <v>0</v>
      </c>
      <c r="C218" s="41">
        <v>0</v>
      </c>
      <c r="D218" s="41">
        <v>0</v>
      </c>
      <c r="E218" s="41">
        <v>0</v>
      </c>
      <c r="F218" s="41">
        <f>E218/درآمدها!$C$10*100</f>
        <v>0</v>
      </c>
      <c r="G218" s="41">
        <v>0</v>
      </c>
      <c r="H218" s="41">
        <v>0</v>
      </c>
      <c r="I218" s="41">
        <v>149315818</v>
      </c>
      <c r="J218" s="41">
        <v>149315818</v>
      </c>
      <c r="K218" s="31">
        <f>J218/درآمدها!$C$10*100</f>
        <v>6.4066804243151504E-3</v>
      </c>
      <c r="L218" s="86"/>
      <c r="M218" s="86"/>
    </row>
    <row r="219" spans="1:13" ht="23.1" customHeight="1">
      <c r="A219" s="32" t="s">
        <v>508</v>
      </c>
      <c r="B219" s="41">
        <v>0</v>
      </c>
      <c r="C219" s="41">
        <v>0</v>
      </c>
      <c r="D219" s="41">
        <v>0</v>
      </c>
      <c r="E219" s="41">
        <v>0</v>
      </c>
      <c r="F219" s="41">
        <f>E219/درآمدها!$C$10*100</f>
        <v>0</v>
      </c>
      <c r="G219" s="41">
        <v>0</v>
      </c>
      <c r="H219" s="41">
        <v>0</v>
      </c>
      <c r="I219" s="41">
        <v>-103663965</v>
      </c>
      <c r="J219" s="41">
        <v>-103663965</v>
      </c>
      <c r="K219" s="31">
        <f>J219/درآمدها!$C$10*100</f>
        <v>-4.4479004580237503E-3</v>
      </c>
      <c r="L219" s="86"/>
      <c r="M219" s="86"/>
    </row>
    <row r="220" spans="1:13" ht="23.1" customHeight="1">
      <c r="A220" s="32" t="s">
        <v>575</v>
      </c>
      <c r="B220" s="41">
        <v>0</v>
      </c>
      <c r="C220" s="41">
        <v>0</v>
      </c>
      <c r="D220" s="41">
        <v>0</v>
      </c>
      <c r="E220" s="41">
        <v>0</v>
      </c>
      <c r="F220" s="41">
        <f>E220/درآمدها!$C$10*100</f>
        <v>0</v>
      </c>
      <c r="G220" s="41">
        <v>0</v>
      </c>
      <c r="H220" s="41">
        <v>0</v>
      </c>
      <c r="I220" s="41">
        <v>5738526</v>
      </c>
      <c r="J220" s="41">
        <v>5738526</v>
      </c>
      <c r="K220" s="31">
        <f>J220/درآمدها!$C$10*100</f>
        <v>2.4622242091339262E-4</v>
      </c>
      <c r="L220" s="86"/>
      <c r="M220" s="86"/>
    </row>
    <row r="221" spans="1:13" ht="23.1" customHeight="1">
      <c r="A221" s="32" t="s">
        <v>423</v>
      </c>
      <c r="B221" s="41">
        <v>0</v>
      </c>
      <c r="C221" s="41">
        <v>0</v>
      </c>
      <c r="D221" s="41">
        <v>0</v>
      </c>
      <c r="E221" s="41">
        <v>0</v>
      </c>
      <c r="F221" s="41">
        <f>E221/درآمدها!$C$10*100</f>
        <v>0</v>
      </c>
      <c r="G221" s="41">
        <v>0</v>
      </c>
      <c r="H221" s="41">
        <v>0</v>
      </c>
      <c r="I221" s="41">
        <v>226221367</v>
      </c>
      <c r="J221" s="41">
        <v>226221367</v>
      </c>
      <c r="K221" s="31">
        <f>J221/درآمدها!$C$10*100</f>
        <v>9.7064599245654821E-3</v>
      </c>
      <c r="L221" s="86"/>
      <c r="M221" s="86"/>
    </row>
    <row r="222" spans="1:13" ht="23.1" customHeight="1">
      <c r="A222" s="32" t="s">
        <v>680</v>
      </c>
      <c r="B222" s="41">
        <v>0</v>
      </c>
      <c r="C222" s="41">
        <v>0</v>
      </c>
      <c r="D222" s="41">
        <v>0</v>
      </c>
      <c r="E222" s="41">
        <v>0</v>
      </c>
      <c r="F222" s="41">
        <f>E222/درآمدها!$C$10*100</f>
        <v>0</v>
      </c>
      <c r="G222" s="41">
        <v>0</v>
      </c>
      <c r="H222" s="41">
        <v>0</v>
      </c>
      <c r="I222" s="41">
        <v>-1000255000</v>
      </c>
      <c r="J222" s="41">
        <v>-1000255000</v>
      </c>
      <c r="K222" s="31">
        <f>J222/درآمدها!$C$10*100</f>
        <v>-4.2917851662731078E-2</v>
      </c>
      <c r="L222" s="86"/>
      <c r="M222" s="86"/>
    </row>
    <row r="223" spans="1:13" ht="23.1" customHeight="1">
      <c r="A223" s="32" t="s">
        <v>613</v>
      </c>
      <c r="B223" s="41">
        <v>0</v>
      </c>
      <c r="C223" s="41">
        <v>0</v>
      </c>
      <c r="D223" s="41">
        <v>0</v>
      </c>
      <c r="E223" s="41">
        <v>0</v>
      </c>
      <c r="F223" s="41">
        <f>E223/درآمدها!$C$10*100</f>
        <v>0</v>
      </c>
      <c r="G223" s="41">
        <v>0</v>
      </c>
      <c r="H223" s="41">
        <v>0</v>
      </c>
      <c r="I223" s="41">
        <v>44641482</v>
      </c>
      <c r="J223" s="41">
        <v>44641482</v>
      </c>
      <c r="K223" s="31">
        <f>J223/درآمدها!$C$10*100</f>
        <v>1.9154280683230571E-3</v>
      </c>
      <c r="L223" s="86"/>
      <c r="M223" s="86"/>
    </row>
    <row r="224" spans="1:13" ht="23.1" customHeight="1">
      <c r="A224" s="32" t="s">
        <v>484</v>
      </c>
      <c r="B224" s="41">
        <v>0</v>
      </c>
      <c r="C224" s="41">
        <v>0</v>
      </c>
      <c r="D224" s="41">
        <v>0</v>
      </c>
      <c r="E224" s="41">
        <v>0</v>
      </c>
      <c r="F224" s="41">
        <f>E224/درآمدها!$C$10*100</f>
        <v>0</v>
      </c>
      <c r="G224" s="41">
        <v>0</v>
      </c>
      <c r="H224" s="41">
        <v>0</v>
      </c>
      <c r="I224" s="41">
        <v>2982158778</v>
      </c>
      <c r="J224" s="41">
        <v>2982158778</v>
      </c>
      <c r="K224" s="31">
        <f>J224/درآمدها!$C$10*100</f>
        <v>0.12795521948794597</v>
      </c>
      <c r="L224" s="86"/>
      <c r="M224" s="86"/>
    </row>
    <row r="225" spans="1:13" ht="23.1" customHeight="1">
      <c r="A225" s="32" t="s">
        <v>494</v>
      </c>
      <c r="B225" s="41">
        <v>0</v>
      </c>
      <c r="C225" s="41">
        <v>0</v>
      </c>
      <c r="D225" s="41">
        <v>0</v>
      </c>
      <c r="E225" s="41">
        <v>0</v>
      </c>
      <c r="F225" s="41">
        <f>E225/درآمدها!$C$10*100</f>
        <v>0</v>
      </c>
      <c r="G225" s="41">
        <v>0</v>
      </c>
      <c r="H225" s="41">
        <v>0</v>
      </c>
      <c r="I225" s="41">
        <v>168443298</v>
      </c>
      <c r="J225" s="41">
        <v>168443298</v>
      </c>
      <c r="K225" s="31">
        <f>J225/درآمدها!$C$10*100</f>
        <v>7.2273814948640167E-3</v>
      </c>
      <c r="L225" s="86"/>
      <c r="M225" s="86"/>
    </row>
    <row r="226" spans="1:13" ht="23.1" customHeight="1">
      <c r="A226" s="32" t="s">
        <v>573</v>
      </c>
      <c r="B226" s="41">
        <v>0</v>
      </c>
      <c r="C226" s="41">
        <v>0</v>
      </c>
      <c r="D226" s="41">
        <v>0</v>
      </c>
      <c r="E226" s="41">
        <v>0</v>
      </c>
      <c r="F226" s="41">
        <f>E226/درآمدها!$C$10*100</f>
        <v>0</v>
      </c>
      <c r="G226" s="41">
        <v>0</v>
      </c>
      <c r="H226" s="41">
        <v>0</v>
      </c>
      <c r="I226" s="41">
        <v>9124094</v>
      </c>
      <c r="J226" s="41">
        <v>9124094</v>
      </c>
      <c r="K226" s="31">
        <f>J226/درآمدها!$C$10*100</f>
        <v>3.9148668374445979E-4</v>
      </c>
      <c r="L226" s="86"/>
      <c r="M226" s="86"/>
    </row>
    <row r="227" spans="1:13" ht="23.1" customHeight="1">
      <c r="A227" s="32" t="s">
        <v>538</v>
      </c>
      <c r="B227" s="41">
        <v>0</v>
      </c>
      <c r="C227" s="41">
        <v>0</v>
      </c>
      <c r="D227" s="41">
        <v>0</v>
      </c>
      <c r="E227" s="41">
        <v>0</v>
      </c>
      <c r="F227" s="41">
        <f>E227/درآمدها!$C$10*100</f>
        <v>0</v>
      </c>
      <c r="G227" s="41">
        <v>0</v>
      </c>
      <c r="H227" s="41">
        <v>0</v>
      </c>
      <c r="I227" s="41">
        <v>156553383</v>
      </c>
      <c r="J227" s="41">
        <v>156553383</v>
      </c>
      <c r="K227" s="31">
        <f>J227/درآمدها!$C$10*100</f>
        <v>6.7172219772885164E-3</v>
      </c>
      <c r="L227" s="86"/>
      <c r="M227" s="86"/>
    </row>
    <row r="228" spans="1:13" ht="23.1" customHeight="1">
      <c r="A228" s="32" t="s">
        <v>449</v>
      </c>
      <c r="B228" s="41">
        <v>0</v>
      </c>
      <c r="C228" s="41">
        <v>0</v>
      </c>
      <c r="D228" s="41">
        <v>0</v>
      </c>
      <c r="E228" s="41">
        <v>0</v>
      </c>
      <c r="F228" s="41">
        <f>E228/درآمدها!$C$10*100</f>
        <v>0</v>
      </c>
      <c r="G228" s="41">
        <v>0</v>
      </c>
      <c r="H228" s="41">
        <v>0</v>
      </c>
      <c r="I228" s="41">
        <v>165177469</v>
      </c>
      <c r="J228" s="41">
        <v>165177469</v>
      </c>
      <c r="K228" s="31">
        <f>J228/درآمدها!$C$10*100</f>
        <v>7.0872548625774039E-3</v>
      </c>
      <c r="L228" s="86"/>
      <c r="M228" s="86"/>
    </row>
    <row r="229" spans="1:13" ht="23.1" customHeight="1">
      <c r="A229" s="32" t="s">
        <v>448</v>
      </c>
      <c r="B229" s="41">
        <v>0</v>
      </c>
      <c r="C229" s="41">
        <v>0</v>
      </c>
      <c r="D229" s="41">
        <v>0</v>
      </c>
      <c r="E229" s="41">
        <v>0</v>
      </c>
      <c r="F229" s="41">
        <f>E229/درآمدها!$C$10*100</f>
        <v>0</v>
      </c>
      <c r="G229" s="41">
        <v>0</v>
      </c>
      <c r="H229" s="41">
        <v>0</v>
      </c>
      <c r="I229" s="41">
        <v>195807315</v>
      </c>
      <c r="J229" s="41">
        <v>195807315</v>
      </c>
      <c r="K229" s="31">
        <f>J229/درآمدها!$C$10*100</f>
        <v>8.4014869204829343E-3</v>
      </c>
      <c r="L229" s="86"/>
      <c r="M229" s="86"/>
    </row>
    <row r="230" spans="1:13" ht="23.1" customHeight="1">
      <c r="A230" s="32" t="s">
        <v>450</v>
      </c>
      <c r="B230" s="41">
        <v>0</v>
      </c>
      <c r="C230" s="41">
        <v>0</v>
      </c>
      <c r="D230" s="41">
        <v>0</v>
      </c>
      <c r="E230" s="41">
        <v>0</v>
      </c>
      <c r="F230" s="41">
        <f>E230/درآمدها!$C$10*100</f>
        <v>0</v>
      </c>
      <c r="G230" s="41">
        <v>0</v>
      </c>
      <c r="H230" s="41">
        <v>0</v>
      </c>
      <c r="I230" s="41">
        <v>203492617</v>
      </c>
      <c r="J230" s="41">
        <v>203492617</v>
      </c>
      <c r="K230" s="31">
        <f>J230/درآمدها!$C$10*100</f>
        <v>8.7312394847983248E-3</v>
      </c>
      <c r="L230" s="86"/>
      <c r="M230" s="86"/>
    </row>
    <row r="231" spans="1:13" ht="23.1" customHeight="1">
      <c r="A231" s="32" t="s">
        <v>598</v>
      </c>
      <c r="B231" s="41">
        <v>0</v>
      </c>
      <c r="C231" s="41">
        <v>0</v>
      </c>
      <c r="D231" s="41">
        <v>0</v>
      </c>
      <c r="E231" s="41">
        <v>0</v>
      </c>
      <c r="F231" s="41">
        <f>E231/درآمدها!$C$10*100</f>
        <v>0</v>
      </c>
      <c r="G231" s="41">
        <v>0</v>
      </c>
      <c r="H231" s="41">
        <v>0</v>
      </c>
      <c r="I231" s="41">
        <v>3344143</v>
      </c>
      <c r="J231" s="41">
        <v>3344143</v>
      </c>
      <c r="K231" s="31">
        <f>J231/درآمدها!$C$10*100</f>
        <v>1.4348684406772323E-4</v>
      </c>
      <c r="L231" s="86"/>
      <c r="M231" s="86"/>
    </row>
    <row r="232" spans="1:13" ht="23.1" customHeight="1">
      <c r="A232" s="32" t="s">
        <v>599</v>
      </c>
      <c r="B232" s="41">
        <v>0</v>
      </c>
      <c r="C232" s="41">
        <v>0</v>
      </c>
      <c r="D232" s="41">
        <v>0</v>
      </c>
      <c r="E232" s="41">
        <v>0</v>
      </c>
      <c r="F232" s="41">
        <f>E232/درآمدها!$C$10*100</f>
        <v>0</v>
      </c>
      <c r="G232" s="41">
        <v>0</v>
      </c>
      <c r="H232" s="41">
        <v>0</v>
      </c>
      <c r="I232" s="41">
        <v>3648070</v>
      </c>
      <c r="J232" s="41">
        <v>3648070</v>
      </c>
      <c r="K232" s="31">
        <f>J232/درآمدها!$C$10*100</f>
        <v>1.5652741262503996E-4</v>
      </c>
      <c r="L232" s="86"/>
      <c r="M232" s="86"/>
    </row>
    <row r="233" spans="1:13" ht="23.1" customHeight="1">
      <c r="A233" s="32" t="s">
        <v>600</v>
      </c>
      <c r="B233" s="41">
        <v>0</v>
      </c>
      <c r="C233" s="41">
        <v>0</v>
      </c>
      <c r="D233" s="41">
        <v>0</v>
      </c>
      <c r="E233" s="41">
        <v>0</v>
      </c>
      <c r="F233" s="41">
        <f>E233/درآمدها!$C$10*100</f>
        <v>0</v>
      </c>
      <c r="G233" s="41">
        <v>0</v>
      </c>
      <c r="H233" s="41">
        <v>0</v>
      </c>
      <c r="I233" s="41">
        <v>3321147</v>
      </c>
      <c r="J233" s="41">
        <v>3321147</v>
      </c>
      <c r="K233" s="31">
        <f>J233/درآمدها!$C$10*100</f>
        <v>1.4250015675615151E-4</v>
      </c>
      <c r="L233" s="86"/>
      <c r="M233" s="86"/>
    </row>
    <row r="234" spans="1:13" ht="23.1" customHeight="1">
      <c r="A234" s="32" t="s">
        <v>466</v>
      </c>
      <c r="B234" s="41">
        <v>0</v>
      </c>
      <c r="C234" s="41">
        <v>0</v>
      </c>
      <c r="D234" s="41">
        <v>0</v>
      </c>
      <c r="E234" s="41">
        <v>0</v>
      </c>
      <c r="F234" s="41">
        <f>E234/درآمدها!$C$10*100</f>
        <v>0</v>
      </c>
      <c r="G234" s="41">
        <v>0</v>
      </c>
      <c r="H234" s="41">
        <v>0</v>
      </c>
      <c r="I234" s="41">
        <v>453677170</v>
      </c>
      <c r="J234" s="41">
        <v>453677170</v>
      </c>
      <c r="K234" s="31">
        <f>J234/درآمدها!$C$10*100</f>
        <v>1.9465885683978217E-2</v>
      </c>
      <c r="L234" s="86"/>
      <c r="M234" s="86"/>
    </row>
    <row r="235" spans="1:13" ht="23.1" customHeight="1">
      <c r="A235" s="32" t="s">
        <v>533</v>
      </c>
      <c r="B235" s="41">
        <v>0</v>
      </c>
      <c r="C235" s="41">
        <v>0</v>
      </c>
      <c r="D235" s="41">
        <v>0</v>
      </c>
      <c r="E235" s="41">
        <v>0</v>
      </c>
      <c r="F235" s="41">
        <f>E235/درآمدها!$C$10*100</f>
        <v>0</v>
      </c>
      <c r="G235" s="41">
        <v>0</v>
      </c>
      <c r="H235" s="41">
        <v>0</v>
      </c>
      <c r="I235" s="41">
        <v>-89208702</v>
      </c>
      <c r="J235" s="41">
        <v>-89208702</v>
      </c>
      <c r="K235" s="31">
        <f>J235/درآمدها!$C$10*100</f>
        <v>-3.8276697836659461E-3</v>
      </c>
      <c r="L235" s="86"/>
      <c r="M235" s="86"/>
    </row>
    <row r="236" spans="1:13" ht="23.1" customHeight="1">
      <c r="A236" s="32" t="s">
        <v>593</v>
      </c>
      <c r="B236" s="41">
        <v>0</v>
      </c>
      <c r="C236" s="41">
        <v>0</v>
      </c>
      <c r="D236" s="41">
        <v>0</v>
      </c>
      <c r="E236" s="41">
        <v>0</v>
      </c>
      <c r="F236" s="41">
        <f>E236/درآمدها!$C$10*100</f>
        <v>0</v>
      </c>
      <c r="G236" s="41">
        <v>0</v>
      </c>
      <c r="H236" s="41">
        <v>0</v>
      </c>
      <c r="I236" s="41">
        <v>29817859</v>
      </c>
      <c r="J236" s="41">
        <v>29817859</v>
      </c>
      <c r="K236" s="31">
        <f>J236/درآمدها!$C$10*100</f>
        <v>1.279392204450096E-3</v>
      </c>
      <c r="L236" s="86"/>
      <c r="M236" s="86"/>
    </row>
    <row r="237" spans="1:13" ht="23.1" customHeight="1">
      <c r="A237" s="32" t="s">
        <v>459</v>
      </c>
      <c r="B237" s="41">
        <v>0</v>
      </c>
      <c r="C237" s="41">
        <v>0</v>
      </c>
      <c r="D237" s="41">
        <v>0</v>
      </c>
      <c r="E237" s="41">
        <v>0</v>
      </c>
      <c r="F237" s="41">
        <f>E237/درآمدها!$C$10*100</f>
        <v>0</v>
      </c>
      <c r="G237" s="41">
        <v>0</v>
      </c>
      <c r="H237" s="41">
        <v>0</v>
      </c>
      <c r="I237" s="41">
        <v>25756557</v>
      </c>
      <c r="J237" s="41">
        <v>25756557</v>
      </c>
      <c r="K237" s="31">
        <f>J237/درآمدها!$C$10*100</f>
        <v>1.1051342834264041E-3</v>
      </c>
      <c r="L237" s="86"/>
      <c r="M237" s="86"/>
    </row>
    <row r="238" spans="1:13" ht="23.1" customHeight="1">
      <c r="A238" s="32" t="s">
        <v>602</v>
      </c>
      <c r="B238" s="41">
        <v>0</v>
      </c>
      <c r="C238" s="41">
        <v>0</v>
      </c>
      <c r="D238" s="41">
        <v>0</v>
      </c>
      <c r="E238" s="41">
        <v>0</v>
      </c>
      <c r="F238" s="41">
        <f>E238/درآمدها!$C$10*100</f>
        <v>0</v>
      </c>
      <c r="G238" s="41">
        <v>0</v>
      </c>
      <c r="H238" s="41">
        <v>0</v>
      </c>
      <c r="I238" s="41">
        <v>164296688</v>
      </c>
      <c r="J238" s="41">
        <v>164296688</v>
      </c>
      <c r="K238" s="31">
        <f>J238/درآمدها!$C$10*100</f>
        <v>7.0494632711278708E-3</v>
      </c>
      <c r="L238" s="86"/>
      <c r="M238" s="86"/>
    </row>
    <row r="239" spans="1:13" ht="23.1" customHeight="1">
      <c r="A239" s="32" t="s">
        <v>604</v>
      </c>
      <c r="B239" s="41">
        <v>0</v>
      </c>
      <c r="C239" s="41">
        <v>0</v>
      </c>
      <c r="D239" s="41">
        <v>0</v>
      </c>
      <c r="E239" s="41">
        <v>0</v>
      </c>
      <c r="F239" s="41">
        <f>E239/درآمدها!$C$10*100</f>
        <v>0</v>
      </c>
      <c r="G239" s="41">
        <v>0</v>
      </c>
      <c r="H239" s="41">
        <v>0</v>
      </c>
      <c r="I239" s="41">
        <v>13173611</v>
      </c>
      <c r="J239" s="41">
        <v>13173611</v>
      </c>
      <c r="K239" s="31">
        <f>J239/درآمدها!$C$10*100</f>
        <v>5.6523894682908098E-4</v>
      </c>
      <c r="L239" s="86"/>
      <c r="M239" s="86"/>
    </row>
    <row r="240" spans="1:13" ht="23.1" customHeight="1">
      <c r="A240" s="32" t="s">
        <v>553</v>
      </c>
      <c r="B240" s="41">
        <v>0</v>
      </c>
      <c r="C240" s="41">
        <v>0</v>
      </c>
      <c r="D240" s="41">
        <v>0</v>
      </c>
      <c r="E240" s="41">
        <v>0</v>
      </c>
      <c r="F240" s="41">
        <f>E240/درآمدها!$C$10*100</f>
        <v>0</v>
      </c>
      <c r="G240" s="41">
        <v>0</v>
      </c>
      <c r="H240" s="41">
        <v>0</v>
      </c>
      <c r="I240" s="41">
        <v>704858460</v>
      </c>
      <c r="J240" s="41">
        <v>704858460</v>
      </c>
      <c r="K240" s="31">
        <f>J240/درآمدها!$C$10*100</f>
        <v>3.0243298788310044E-2</v>
      </c>
      <c r="L240" s="86"/>
      <c r="M240" s="86"/>
    </row>
    <row r="241" spans="1:13" ht="23.1" customHeight="1">
      <c r="A241" s="32" t="s">
        <v>496</v>
      </c>
      <c r="B241" s="41">
        <v>0</v>
      </c>
      <c r="C241" s="41">
        <v>0</v>
      </c>
      <c r="D241" s="41">
        <v>0</v>
      </c>
      <c r="E241" s="41">
        <v>0</v>
      </c>
      <c r="F241" s="41">
        <f>E241/درآمدها!$C$10*100</f>
        <v>0</v>
      </c>
      <c r="G241" s="41">
        <v>0</v>
      </c>
      <c r="H241" s="41">
        <v>0</v>
      </c>
      <c r="I241" s="41">
        <v>354768878</v>
      </c>
      <c r="J241" s="41">
        <v>354768878</v>
      </c>
      <c r="K241" s="31">
        <f>J241/درآمدها!$C$10*100</f>
        <v>1.5222036461259917E-2</v>
      </c>
      <c r="L241" s="86"/>
      <c r="M241" s="86"/>
    </row>
    <row r="242" spans="1:13" ht="23.1" customHeight="1">
      <c r="A242" s="32" t="s">
        <v>495</v>
      </c>
      <c r="B242" s="41">
        <v>0</v>
      </c>
      <c r="C242" s="41">
        <v>0</v>
      </c>
      <c r="D242" s="41">
        <v>0</v>
      </c>
      <c r="E242" s="41">
        <v>0</v>
      </c>
      <c r="F242" s="41">
        <f>E242/درآمدها!$C$10*100</f>
        <v>0</v>
      </c>
      <c r="G242" s="41">
        <v>0</v>
      </c>
      <c r="H242" s="41">
        <v>0</v>
      </c>
      <c r="I242" s="41">
        <v>-2284966157</v>
      </c>
      <c r="J242" s="41">
        <v>-2284966157</v>
      </c>
      <c r="K242" s="31">
        <f>J242/درآمدها!$C$10*100</f>
        <v>-9.8040838166754157E-2</v>
      </c>
      <c r="L242" s="86"/>
      <c r="M242" s="86"/>
    </row>
    <row r="243" spans="1:13" ht="23.1" customHeight="1">
      <c r="A243" s="32" t="s">
        <v>481</v>
      </c>
      <c r="B243" s="41">
        <v>0</v>
      </c>
      <c r="C243" s="41">
        <v>0</v>
      </c>
      <c r="D243" s="41">
        <v>0</v>
      </c>
      <c r="E243" s="41">
        <v>0</v>
      </c>
      <c r="F243" s="41">
        <f>E243/درآمدها!$C$10*100</f>
        <v>0</v>
      </c>
      <c r="G243" s="41">
        <v>0</v>
      </c>
      <c r="H243" s="41">
        <v>0</v>
      </c>
      <c r="I243" s="41">
        <v>23992977419</v>
      </c>
      <c r="J243" s="41">
        <v>23992977419</v>
      </c>
      <c r="K243" s="31">
        <f>J243/درآمدها!$C$10*100</f>
        <v>1.0294645323601466</v>
      </c>
      <c r="L243" s="86"/>
      <c r="M243" s="86"/>
    </row>
    <row r="244" spans="1:13" ht="23.1" customHeight="1">
      <c r="A244" s="32" t="s">
        <v>482</v>
      </c>
      <c r="B244" s="41">
        <v>0</v>
      </c>
      <c r="C244" s="41">
        <v>0</v>
      </c>
      <c r="D244" s="41">
        <v>0</v>
      </c>
      <c r="E244" s="41">
        <v>0</v>
      </c>
      <c r="F244" s="41">
        <f>E244/درآمدها!$C$10*100</f>
        <v>0</v>
      </c>
      <c r="G244" s="41">
        <v>0</v>
      </c>
      <c r="H244" s="41">
        <v>0</v>
      </c>
      <c r="I244" s="41">
        <v>2289371887</v>
      </c>
      <c r="J244" s="41">
        <v>2289371887</v>
      </c>
      <c r="K244" s="31">
        <f>J244/درآمدها!$C$10*100</f>
        <v>9.8229874429113295E-2</v>
      </c>
      <c r="L244" s="86"/>
      <c r="M244" s="86"/>
    </row>
    <row r="245" spans="1:13" ht="23.1" customHeight="1">
      <c r="A245" s="32" t="s">
        <v>526</v>
      </c>
      <c r="B245" s="41">
        <v>0</v>
      </c>
      <c r="C245" s="41">
        <v>0</v>
      </c>
      <c r="D245" s="41">
        <v>0</v>
      </c>
      <c r="E245" s="41">
        <v>0</v>
      </c>
      <c r="F245" s="41">
        <f>E245/درآمدها!$C$10*100</f>
        <v>0</v>
      </c>
      <c r="G245" s="41">
        <v>0</v>
      </c>
      <c r="H245" s="41">
        <v>0</v>
      </c>
      <c r="I245" s="41">
        <v>-69835880</v>
      </c>
      <c r="J245" s="41">
        <v>-69835880</v>
      </c>
      <c r="K245" s="31">
        <f>J245/درآمدها!$C$10*100</f>
        <v>-2.996441845905582E-3</v>
      </c>
      <c r="L245" s="86"/>
      <c r="M245" s="86"/>
    </row>
    <row r="246" spans="1:13" ht="23.1" customHeight="1">
      <c r="A246" s="32" t="s">
        <v>525</v>
      </c>
      <c r="B246" s="41">
        <v>0</v>
      </c>
      <c r="C246" s="41">
        <v>0</v>
      </c>
      <c r="D246" s="41">
        <v>0</v>
      </c>
      <c r="E246" s="41">
        <v>0</v>
      </c>
      <c r="F246" s="41">
        <f>E246/درآمدها!$C$10*100</f>
        <v>0</v>
      </c>
      <c r="G246" s="41">
        <v>0</v>
      </c>
      <c r="H246" s="41">
        <v>0</v>
      </c>
      <c r="I246" s="41">
        <v>21037585</v>
      </c>
      <c r="J246" s="41">
        <v>21037585</v>
      </c>
      <c r="K246" s="31">
        <f>J246/درآمدها!$C$10*100</f>
        <v>9.0265777463956328E-4</v>
      </c>
      <c r="L246" s="86"/>
      <c r="M246" s="86"/>
    </row>
    <row r="247" spans="1:13" ht="23.1" customHeight="1">
      <c r="A247" s="32" t="s">
        <v>524</v>
      </c>
      <c r="B247" s="41">
        <v>0</v>
      </c>
      <c r="C247" s="41">
        <v>0</v>
      </c>
      <c r="D247" s="41">
        <v>0</v>
      </c>
      <c r="E247" s="41">
        <v>0</v>
      </c>
      <c r="F247" s="41">
        <f>E247/درآمدها!$C$10*100</f>
        <v>0</v>
      </c>
      <c r="G247" s="41">
        <v>0</v>
      </c>
      <c r="H247" s="41">
        <v>0</v>
      </c>
      <c r="I247" s="41">
        <v>4978720</v>
      </c>
      <c r="J247" s="41">
        <v>4978720</v>
      </c>
      <c r="K247" s="31">
        <f>J247/درآمدها!$C$10*100</f>
        <v>2.1362149294957034E-4</v>
      </c>
      <c r="L247" s="86"/>
      <c r="M247" s="86"/>
    </row>
    <row r="248" spans="1:13" ht="23.1" customHeight="1">
      <c r="A248" s="32" t="s">
        <v>506</v>
      </c>
      <c r="B248" s="41">
        <v>0</v>
      </c>
      <c r="C248" s="41">
        <v>0</v>
      </c>
      <c r="D248" s="41">
        <v>0</v>
      </c>
      <c r="E248" s="41">
        <v>0</v>
      </c>
      <c r="F248" s="41">
        <f>E248/درآمدها!$C$10*100</f>
        <v>0</v>
      </c>
      <c r="G248" s="41">
        <v>0</v>
      </c>
      <c r="H248" s="41">
        <v>0</v>
      </c>
      <c r="I248" s="41">
        <v>141963463</v>
      </c>
      <c r="J248" s="41">
        <v>141963463</v>
      </c>
      <c r="K248" s="31">
        <f>J248/درآمدها!$C$10*100</f>
        <v>6.0912135870969022E-3</v>
      </c>
      <c r="L248" s="86"/>
      <c r="M248" s="86"/>
    </row>
    <row r="249" spans="1:13" ht="23.1" customHeight="1">
      <c r="A249" s="32" t="s">
        <v>498</v>
      </c>
      <c r="B249" s="41">
        <v>0</v>
      </c>
      <c r="C249" s="41">
        <v>0</v>
      </c>
      <c r="D249" s="41">
        <v>0</v>
      </c>
      <c r="E249" s="41">
        <v>0</v>
      </c>
      <c r="F249" s="41">
        <f>E249/درآمدها!$C$10*100</f>
        <v>0</v>
      </c>
      <c r="G249" s="41">
        <v>0</v>
      </c>
      <c r="H249" s="41">
        <v>0</v>
      </c>
      <c r="I249" s="41">
        <v>3119148647</v>
      </c>
      <c r="J249" s="41">
        <v>3119148647</v>
      </c>
      <c r="K249" s="31">
        <f>J249/درآمدها!$C$10*100</f>
        <v>0.13383303152291601</v>
      </c>
      <c r="L249" s="86"/>
      <c r="M249" s="86"/>
    </row>
    <row r="250" spans="1:13" ht="23.1" customHeight="1">
      <c r="A250" s="32" t="s">
        <v>568</v>
      </c>
      <c r="B250" s="41">
        <v>0</v>
      </c>
      <c r="C250" s="41">
        <v>0</v>
      </c>
      <c r="D250" s="41">
        <v>0</v>
      </c>
      <c r="E250" s="41">
        <v>0</v>
      </c>
      <c r="F250" s="41">
        <f>E250/درآمدها!$C$10*100</f>
        <v>0</v>
      </c>
      <c r="G250" s="41">
        <v>0</v>
      </c>
      <c r="H250" s="41">
        <v>0</v>
      </c>
      <c r="I250" s="41">
        <v>2783523074</v>
      </c>
      <c r="J250" s="41">
        <v>2783523074</v>
      </c>
      <c r="K250" s="31">
        <f>J250/درآمدها!$C$10*100</f>
        <v>0.11943237513406203</v>
      </c>
      <c r="L250" s="86"/>
      <c r="M250" s="86"/>
    </row>
    <row r="251" spans="1:13" ht="23.1" customHeight="1">
      <c r="A251" s="32" t="s">
        <v>576</v>
      </c>
      <c r="B251" s="41">
        <v>0</v>
      </c>
      <c r="C251" s="41">
        <v>0</v>
      </c>
      <c r="D251" s="41">
        <v>0</v>
      </c>
      <c r="E251" s="41">
        <v>0</v>
      </c>
      <c r="F251" s="41">
        <f>E251/درآمدها!$C$10*100</f>
        <v>0</v>
      </c>
      <c r="G251" s="41">
        <v>0</v>
      </c>
      <c r="H251" s="41">
        <v>0</v>
      </c>
      <c r="I251" s="41">
        <v>11502044</v>
      </c>
      <c r="J251" s="41">
        <v>11502044</v>
      </c>
      <c r="K251" s="31">
        <f>J251/درآمدها!$C$10*100</f>
        <v>4.9351717133151653E-4</v>
      </c>
      <c r="L251" s="86"/>
      <c r="M251" s="86"/>
    </row>
    <row r="252" spans="1:13" ht="23.1" customHeight="1">
      <c r="A252" s="32" t="s">
        <v>570</v>
      </c>
      <c r="B252" s="41">
        <v>0</v>
      </c>
      <c r="C252" s="41">
        <v>0</v>
      </c>
      <c r="D252" s="41">
        <v>0</v>
      </c>
      <c r="E252" s="41">
        <v>0</v>
      </c>
      <c r="F252" s="41">
        <f>E252/درآمدها!$C$10*100</f>
        <v>0</v>
      </c>
      <c r="G252" s="41">
        <v>0</v>
      </c>
      <c r="H252" s="41">
        <v>0</v>
      </c>
      <c r="I252" s="41">
        <v>374906</v>
      </c>
      <c r="J252" s="41">
        <v>374906</v>
      </c>
      <c r="K252" s="31">
        <f>J252/درآمدها!$C$10*100</f>
        <v>1.6086058150639443E-5</v>
      </c>
      <c r="L252" s="86"/>
      <c r="M252" s="86"/>
    </row>
    <row r="253" spans="1:13" ht="23.1" customHeight="1">
      <c r="A253" s="32" t="s">
        <v>490</v>
      </c>
      <c r="B253" s="41">
        <v>0</v>
      </c>
      <c r="C253" s="41">
        <v>0</v>
      </c>
      <c r="D253" s="41">
        <v>0</v>
      </c>
      <c r="E253" s="41">
        <v>0</v>
      </c>
      <c r="F253" s="41">
        <f>E253/درآمدها!$C$10*100</f>
        <v>0</v>
      </c>
      <c r="G253" s="41">
        <v>0</v>
      </c>
      <c r="H253" s="41">
        <v>0</v>
      </c>
      <c r="I253" s="41">
        <v>-15527987</v>
      </c>
      <c r="J253" s="41">
        <v>-15527987</v>
      </c>
      <c r="K253" s="31">
        <f>J253/درآمدها!$C$10*100</f>
        <v>-6.6625794691035445E-4</v>
      </c>
      <c r="L253" s="86"/>
      <c r="M253" s="86"/>
    </row>
    <row r="254" spans="1:13" ht="23.1" customHeight="1">
      <c r="A254" s="32" t="s">
        <v>488</v>
      </c>
      <c r="B254" s="41">
        <v>0</v>
      </c>
      <c r="C254" s="41">
        <v>0</v>
      </c>
      <c r="D254" s="41">
        <v>0</v>
      </c>
      <c r="E254" s="41">
        <v>0</v>
      </c>
      <c r="F254" s="41">
        <f>E254/درآمدها!$C$10*100</f>
        <v>0</v>
      </c>
      <c r="G254" s="41">
        <v>0</v>
      </c>
      <c r="H254" s="41">
        <v>0</v>
      </c>
      <c r="I254" s="41">
        <v>-41533874</v>
      </c>
      <c r="J254" s="41">
        <v>-41533874</v>
      </c>
      <c r="K254" s="31">
        <f>J254/درآمدها!$C$10*100</f>
        <v>-1.7820902103069347E-3</v>
      </c>
      <c r="L254" s="86"/>
      <c r="M254" s="86"/>
    </row>
    <row r="255" spans="1:13" ht="23.1" customHeight="1">
      <c r="A255" s="32" t="s">
        <v>486</v>
      </c>
      <c r="B255" s="41">
        <v>0</v>
      </c>
      <c r="C255" s="41">
        <v>0</v>
      </c>
      <c r="D255" s="41">
        <v>0</v>
      </c>
      <c r="E255" s="41">
        <v>0</v>
      </c>
      <c r="F255" s="41">
        <f>E255/درآمدها!$C$10*100</f>
        <v>0</v>
      </c>
      <c r="G255" s="41">
        <v>0</v>
      </c>
      <c r="H255" s="41">
        <v>0</v>
      </c>
      <c r="I255" s="41">
        <v>360596753</v>
      </c>
      <c r="J255" s="41">
        <v>360596753</v>
      </c>
      <c r="K255" s="31">
        <f>J255/درآمدها!$C$10*100</f>
        <v>1.5472092571710691E-2</v>
      </c>
      <c r="L255" s="86"/>
      <c r="M255" s="86"/>
    </row>
    <row r="256" spans="1:13" ht="23.1" customHeight="1">
      <c r="A256" s="32" t="s">
        <v>550</v>
      </c>
      <c r="B256" s="41">
        <v>0</v>
      </c>
      <c r="C256" s="41">
        <v>0</v>
      </c>
      <c r="D256" s="41">
        <v>0</v>
      </c>
      <c r="E256" s="41">
        <v>0</v>
      </c>
      <c r="F256" s="41">
        <f>E256/درآمدها!$C$10*100</f>
        <v>0</v>
      </c>
      <c r="G256" s="41">
        <v>0</v>
      </c>
      <c r="H256" s="41">
        <v>0</v>
      </c>
      <c r="I256" s="41">
        <v>-304212930</v>
      </c>
      <c r="J256" s="41">
        <v>-304212930</v>
      </c>
      <c r="K256" s="31">
        <f>J256/درآمدها!$C$10*100</f>
        <v>-1.3052836930207591E-2</v>
      </c>
      <c r="L256" s="86"/>
      <c r="M256" s="86"/>
    </row>
    <row r="257" spans="1:13" ht="23.1" customHeight="1">
      <c r="A257" s="32" t="s">
        <v>544</v>
      </c>
      <c r="B257" s="41">
        <v>0</v>
      </c>
      <c r="C257" s="41">
        <v>0</v>
      </c>
      <c r="D257" s="41">
        <v>0</v>
      </c>
      <c r="E257" s="41">
        <v>0</v>
      </c>
      <c r="F257" s="41">
        <f>E257/درآمدها!$C$10*100</f>
        <v>0</v>
      </c>
      <c r="G257" s="41">
        <v>0</v>
      </c>
      <c r="H257" s="41">
        <v>0</v>
      </c>
      <c r="I257" s="41">
        <v>18890407371</v>
      </c>
      <c r="J257" s="41">
        <v>18890407371</v>
      </c>
      <c r="K257" s="31">
        <f>J257/درآمدها!$C$10*100</f>
        <v>0.81052901649793285</v>
      </c>
      <c r="L257" s="86"/>
      <c r="M257" s="86"/>
    </row>
    <row r="258" spans="1:13" ht="23.1" customHeight="1">
      <c r="A258" s="32" t="s">
        <v>545</v>
      </c>
      <c r="B258" s="41">
        <v>0</v>
      </c>
      <c r="C258" s="41">
        <v>0</v>
      </c>
      <c r="D258" s="41">
        <v>0</v>
      </c>
      <c r="E258" s="41">
        <v>0</v>
      </c>
      <c r="F258" s="41">
        <f>E258/درآمدها!$C$10*100</f>
        <v>0</v>
      </c>
      <c r="G258" s="41">
        <v>0</v>
      </c>
      <c r="H258" s="41">
        <v>0</v>
      </c>
      <c r="I258" s="41">
        <v>20568020244</v>
      </c>
      <c r="J258" s="41">
        <v>20568020244</v>
      </c>
      <c r="K258" s="31">
        <f>J258/درآمدها!$C$10*100</f>
        <v>0.88251020172660166</v>
      </c>
      <c r="L258" s="86"/>
      <c r="M258" s="86"/>
    </row>
    <row r="259" spans="1:13" ht="23.1" customHeight="1">
      <c r="A259" s="32" t="s">
        <v>543</v>
      </c>
      <c r="B259" s="41">
        <v>0</v>
      </c>
      <c r="C259" s="41">
        <v>0</v>
      </c>
      <c r="D259" s="41">
        <v>0</v>
      </c>
      <c r="E259" s="41">
        <v>0</v>
      </c>
      <c r="F259" s="41">
        <f>E259/درآمدها!$C$10*100</f>
        <v>0</v>
      </c>
      <c r="G259" s="41">
        <v>0</v>
      </c>
      <c r="H259" s="41">
        <v>0</v>
      </c>
      <c r="I259" s="41">
        <v>9520918680</v>
      </c>
      <c r="J259" s="41">
        <v>9520918680</v>
      </c>
      <c r="K259" s="31">
        <f>J259/درآمدها!$C$10*100</f>
        <v>0.40851320473395819</v>
      </c>
      <c r="L259" s="86"/>
      <c r="M259" s="86"/>
    </row>
    <row r="260" spans="1:13" ht="23.1" customHeight="1">
      <c r="A260" s="32" t="s">
        <v>555</v>
      </c>
      <c r="B260" s="41">
        <v>0</v>
      </c>
      <c r="C260" s="41">
        <v>0</v>
      </c>
      <c r="D260" s="41">
        <v>0</v>
      </c>
      <c r="E260" s="41">
        <v>0</v>
      </c>
      <c r="F260" s="41">
        <f>E260/درآمدها!$C$10*100</f>
        <v>0</v>
      </c>
      <c r="G260" s="41">
        <v>0</v>
      </c>
      <c r="H260" s="41">
        <v>0</v>
      </c>
      <c r="I260" s="41">
        <v>2057829662</v>
      </c>
      <c r="J260" s="41">
        <v>2057829662</v>
      </c>
      <c r="K260" s="31">
        <f>J260/درآمدها!$C$10*100</f>
        <v>8.8295112927087624E-2</v>
      </c>
      <c r="L260" s="86"/>
      <c r="M260" s="86"/>
    </row>
    <row r="261" spans="1:13" ht="23.1" customHeight="1">
      <c r="A261" s="32" t="s">
        <v>574</v>
      </c>
      <c r="B261" s="41">
        <v>0</v>
      </c>
      <c r="C261" s="41">
        <v>0</v>
      </c>
      <c r="D261" s="41">
        <v>0</v>
      </c>
      <c r="E261" s="41">
        <v>0</v>
      </c>
      <c r="F261" s="41">
        <f>E261/درآمدها!$C$10*100</f>
        <v>0</v>
      </c>
      <c r="G261" s="41">
        <v>0</v>
      </c>
      <c r="H261" s="41">
        <v>0</v>
      </c>
      <c r="I261" s="41">
        <v>863177444</v>
      </c>
      <c r="J261" s="41">
        <v>863177444</v>
      </c>
      <c r="K261" s="31">
        <f>J261/درآمدها!$C$10*100</f>
        <v>3.7036277249508739E-2</v>
      </c>
      <c r="L261" s="86"/>
      <c r="M261" s="86"/>
    </row>
    <row r="262" spans="1:13" ht="23.1" customHeight="1">
      <c r="A262" s="32" t="s">
        <v>580</v>
      </c>
      <c r="B262" s="41">
        <v>0</v>
      </c>
      <c r="C262" s="41">
        <v>0</v>
      </c>
      <c r="D262" s="41">
        <v>0</v>
      </c>
      <c r="E262" s="41">
        <v>0</v>
      </c>
      <c r="F262" s="41">
        <f>E262/درآمدها!$C$10*100</f>
        <v>0</v>
      </c>
      <c r="G262" s="41">
        <v>0</v>
      </c>
      <c r="H262" s="41">
        <v>0</v>
      </c>
      <c r="I262" s="41">
        <v>165957261</v>
      </c>
      <c r="J262" s="41">
        <v>165957261</v>
      </c>
      <c r="K262" s="31">
        <f>J262/درآمدها!$C$10*100</f>
        <v>7.1207133280524922E-3</v>
      </c>
      <c r="L262" s="86"/>
      <c r="M262" s="86"/>
    </row>
    <row r="263" spans="1:13" ht="23.1" customHeight="1">
      <c r="A263" s="32" t="s">
        <v>512</v>
      </c>
      <c r="B263" s="41">
        <v>0</v>
      </c>
      <c r="C263" s="41">
        <v>0</v>
      </c>
      <c r="D263" s="41">
        <v>0</v>
      </c>
      <c r="E263" s="41">
        <v>0</v>
      </c>
      <c r="F263" s="41">
        <f>E263/درآمدها!$C$10*100</f>
        <v>0</v>
      </c>
      <c r="G263" s="41">
        <v>0</v>
      </c>
      <c r="H263" s="41">
        <v>0</v>
      </c>
      <c r="I263" s="41">
        <v>-1784273177</v>
      </c>
      <c r="J263" s="41">
        <v>-1784273177</v>
      </c>
      <c r="K263" s="31">
        <f>J263/درآمدها!$C$10*100</f>
        <v>-7.655764933569531E-2</v>
      </c>
      <c r="L263" s="86"/>
      <c r="M263" s="86"/>
    </row>
    <row r="264" spans="1:13" ht="23.1" customHeight="1">
      <c r="A264" s="32" t="s">
        <v>513</v>
      </c>
      <c r="B264" s="41">
        <v>0</v>
      </c>
      <c r="C264" s="41">
        <v>0</v>
      </c>
      <c r="D264" s="41">
        <v>0</v>
      </c>
      <c r="E264" s="41">
        <v>0</v>
      </c>
      <c r="F264" s="41">
        <f>E264/درآمدها!$C$10*100</f>
        <v>0</v>
      </c>
      <c r="G264" s="41">
        <v>0</v>
      </c>
      <c r="H264" s="41">
        <v>0</v>
      </c>
      <c r="I264" s="41">
        <v>-829924587</v>
      </c>
      <c r="J264" s="41">
        <v>-829924587</v>
      </c>
      <c r="K264" s="31">
        <f>J264/درآمدها!$C$10*100</f>
        <v>-3.5609499893646472E-2</v>
      </c>
      <c r="L264" s="86"/>
      <c r="M264" s="86"/>
    </row>
    <row r="265" spans="1:13" ht="23.1" customHeight="1">
      <c r="A265" s="32" t="s">
        <v>514</v>
      </c>
      <c r="B265" s="41">
        <v>0</v>
      </c>
      <c r="C265" s="41">
        <v>0</v>
      </c>
      <c r="D265" s="41">
        <v>0</v>
      </c>
      <c r="E265" s="41">
        <v>0</v>
      </c>
      <c r="F265" s="41">
        <f>E265/درآمدها!$C$10*100</f>
        <v>0</v>
      </c>
      <c r="G265" s="41">
        <v>0</v>
      </c>
      <c r="H265" s="41">
        <v>0</v>
      </c>
      <c r="I265" s="41">
        <v>-2250070946</v>
      </c>
      <c r="J265" s="41">
        <v>-2250070946</v>
      </c>
      <c r="K265" s="31">
        <f>J265/درآمدها!$C$10*100</f>
        <v>-9.6543592474967868E-2</v>
      </c>
      <c r="L265" s="86"/>
      <c r="M265" s="86"/>
    </row>
    <row r="266" spans="1:13" ht="23.1" customHeight="1">
      <c r="A266" s="32" t="s">
        <v>510</v>
      </c>
      <c r="B266" s="41">
        <v>0</v>
      </c>
      <c r="C266" s="41">
        <v>0</v>
      </c>
      <c r="D266" s="41">
        <v>0</v>
      </c>
      <c r="E266" s="41">
        <v>0</v>
      </c>
      <c r="F266" s="41">
        <f>E266/درآمدها!$C$10*100</f>
        <v>0</v>
      </c>
      <c r="G266" s="41">
        <v>0</v>
      </c>
      <c r="H266" s="41">
        <v>0</v>
      </c>
      <c r="I266" s="41">
        <v>1870409896</v>
      </c>
      <c r="J266" s="41">
        <v>1870409896</v>
      </c>
      <c r="K266" s="31">
        <f>J266/درآمدها!$C$10*100</f>
        <v>8.0253509820028157E-2</v>
      </c>
      <c r="L266" s="86"/>
      <c r="M266" s="86"/>
    </row>
    <row r="267" spans="1:13" ht="23.1" customHeight="1">
      <c r="A267" s="32" t="s">
        <v>552</v>
      </c>
      <c r="B267" s="41">
        <v>0</v>
      </c>
      <c r="C267" s="41">
        <v>0</v>
      </c>
      <c r="D267" s="41">
        <v>0</v>
      </c>
      <c r="E267" s="41">
        <v>0</v>
      </c>
      <c r="F267" s="41">
        <f>E267/درآمدها!$C$10*100</f>
        <v>0</v>
      </c>
      <c r="G267" s="41">
        <v>0</v>
      </c>
      <c r="H267" s="41">
        <v>0</v>
      </c>
      <c r="I267" s="41">
        <v>40520467</v>
      </c>
      <c r="J267" s="41">
        <v>40520467</v>
      </c>
      <c r="K267" s="31">
        <f>J267/درآمدها!$C$10*100</f>
        <v>1.7386080469586154E-3</v>
      </c>
      <c r="L267" s="86"/>
      <c r="M267" s="86"/>
    </row>
    <row r="268" spans="1:13" ht="23.1" customHeight="1">
      <c r="A268" s="32" t="s">
        <v>507</v>
      </c>
      <c r="B268" s="41">
        <v>0</v>
      </c>
      <c r="C268" s="41">
        <v>0</v>
      </c>
      <c r="D268" s="41">
        <v>0</v>
      </c>
      <c r="E268" s="41">
        <v>0</v>
      </c>
      <c r="F268" s="41">
        <f>E268/درآمدها!$C$10*100</f>
        <v>0</v>
      </c>
      <c r="G268" s="41">
        <v>0</v>
      </c>
      <c r="H268" s="41">
        <v>0</v>
      </c>
      <c r="I268" s="41">
        <v>273440790</v>
      </c>
      <c r="J268" s="41">
        <v>273440790</v>
      </c>
      <c r="K268" s="31">
        <f>J268/درآمدها!$C$10*100</f>
        <v>1.1732499476393519E-2</v>
      </c>
      <c r="L268" s="86"/>
      <c r="M268" s="86"/>
    </row>
    <row r="269" spans="1:13" ht="23.1" customHeight="1">
      <c r="A269" s="32" t="s">
        <v>523</v>
      </c>
      <c r="B269" s="41">
        <v>0</v>
      </c>
      <c r="C269" s="41">
        <v>0</v>
      </c>
      <c r="D269" s="41">
        <v>0</v>
      </c>
      <c r="E269" s="41">
        <v>0</v>
      </c>
      <c r="F269" s="41">
        <f>E269/درآمدها!$C$10*100</f>
        <v>0</v>
      </c>
      <c r="G269" s="41">
        <v>0</v>
      </c>
      <c r="H269" s="41">
        <v>0</v>
      </c>
      <c r="I269" s="41">
        <v>674828</v>
      </c>
      <c r="J269" s="41">
        <v>674828</v>
      </c>
      <c r="K269" s="31">
        <f>J269/درآمدها!$C$10*100</f>
        <v>2.8954784531801879E-5</v>
      </c>
      <c r="L269" s="86"/>
      <c r="M269" s="86"/>
    </row>
    <row r="270" spans="1:13" ht="23.1" customHeight="1">
      <c r="A270" s="32" t="s">
        <v>505</v>
      </c>
      <c r="B270" s="41">
        <v>0</v>
      </c>
      <c r="C270" s="41">
        <v>0</v>
      </c>
      <c r="D270" s="41">
        <v>0</v>
      </c>
      <c r="E270" s="41">
        <v>0</v>
      </c>
      <c r="F270" s="41">
        <f>E270/درآمدها!$C$10*100</f>
        <v>0</v>
      </c>
      <c r="G270" s="41">
        <v>0</v>
      </c>
      <c r="H270" s="41">
        <v>0</v>
      </c>
      <c r="I270" s="41">
        <v>8371606</v>
      </c>
      <c r="J270" s="41">
        <v>8371606</v>
      </c>
      <c r="K270" s="31">
        <f>J270/درآمدها!$C$10*100</f>
        <v>3.5919974855094897E-4</v>
      </c>
      <c r="L270" s="86"/>
      <c r="M270" s="86"/>
    </row>
    <row r="271" spans="1:13" ht="23.1" customHeight="1">
      <c r="A271" s="32" t="s">
        <v>572</v>
      </c>
      <c r="B271" s="41">
        <v>0</v>
      </c>
      <c r="C271" s="41">
        <v>0</v>
      </c>
      <c r="D271" s="41">
        <v>0</v>
      </c>
      <c r="E271" s="41">
        <v>0</v>
      </c>
      <c r="F271" s="41">
        <f>E271/درآمدها!$C$10*100</f>
        <v>0</v>
      </c>
      <c r="G271" s="41">
        <v>0</v>
      </c>
      <c r="H271" s="41">
        <v>0</v>
      </c>
      <c r="I271" s="41">
        <v>249937</v>
      </c>
      <c r="J271" s="41">
        <v>249937</v>
      </c>
      <c r="K271" s="31">
        <f>J271/درآمدها!$C$10*100</f>
        <v>1.0724024464789496E-5</v>
      </c>
      <c r="L271" s="86"/>
      <c r="M271" s="86"/>
    </row>
    <row r="272" spans="1:13" ht="23.1" customHeight="1">
      <c r="A272" s="32" t="s">
        <v>583</v>
      </c>
      <c r="B272" s="41">
        <v>0</v>
      </c>
      <c r="C272" s="41">
        <v>0</v>
      </c>
      <c r="D272" s="41">
        <v>0</v>
      </c>
      <c r="E272" s="41">
        <v>0</v>
      </c>
      <c r="F272" s="41">
        <f>E272/درآمدها!$C$10*100</f>
        <v>0</v>
      </c>
      <c r="G272" s="41">
        <v>0</v>
      </c>
      <c r="H272" s="41">
        <v>0</v>
      </c>
      <c r="I272" s="41">
        <v>49604225</v>
      </c>
      <c r="J272" s="41">
        <v>49604225</v>
      </c>
      <c r="K272" s="31">
        <f>J272/درآمدها!$C$10*100</f>
        <v>2.1283640375651574E-3</v>
      </c>
      <c r="L272" s="86"/>
      <c r="M272" s="86"/>
    </row>
    <row r="273" spans="1:13" ht="23.1" customHeight="1">
      <c r="A273" s="32" t="s">
        <v>591</v>
      </c>
      <c r="B273" s="41">
        <v>0</v>
      </c>
      <c r="C273" s="41">
        <v>0</v>
      </c>
      <c r="D273" s="41">
        <v>0</v>
      </c>
      <c r="E273" s="41">
        <v>0</v>
      </c>
      <c r="F273" s="41">
        <f>E273/درآمدها!$C$10*100</f>
        <v>0</v>
      </c>
      <c r="G273" s="41">
        <v>0</v>
      </c>
      <c r="H273" s="41">
        <v>0</v>
      </c>
      <c r="I273" s="41">
        <v>207306067</v>
      </c>
      <c r="J273" s="41">
        <v>207306067</v>
      </c>
      <c r="K273" s="31">
        <f>J273/درآمدها!$C$10*100</f>
        <v>8.8948628422654136E-3</v>
      </c>
      <c r="L273" s="86"/>
      <c r="M273" s="86"/>
    </row>
    <row r="274" spans="1:13" ht="23.1" customHeight="1">
      <c r="A274" s="32" t="s">
        <v>547</v>
      </c>
      <c r="B274" s="41">
        <v>0</v>
      </c>
      <c r="C274" s="41">
        <v>0</v>
      </c>
      <c r="D274" s="41">
        <v>0</v>
      </c>
      <c r="E274" s="41">
        <v>0</v>
      </c>
      <c r="F274" s="41">
        <f>E274/درآمدها!$C$10*100</f>
        <v>0</v>
      </c>
      <c r="G274" s="41">
        <v>0</v>
      </c>
      <c r="H274" s="41">
        <v>0</v>
      </c>
      <c r="I274" s="41">
        <v>-69811054</v>
      </c>
      <c r="J274" s="41">
        <v>-69811054</v>
      </c>
      <c r="K274" s="31">
        <f>J274/درآمدها!$C$10*100</f>
        <v>-2.9953766389479775E-3</v>
      </c>
      <c r="L274" s="86"/>
      <c r="M274" s="86"/>
    </row>
    <row r="275" spans="1:13" ht="23.1" customHeight="1">
      <c r="A275" s="32" t="s">
        <v>541</v>
      </c>
      <c r="B275" s="41">
        <v>0</v>
      </c>
      <c r="C275" s="41">
        <v>0</v>
      </c>
      <c r="D275" s="41">
        <v>0</v>
      </c>
      <c r="E275" s="41">
        <v>0</v>
      </c>
      <c r="F275" s="41">
        <f>E275/درآمدها!$C$10*100</f>
        <v>0</v>
      </c>
      <c r="G275" s="41">
        <v>0</v>
      </c>
      <c r="H275" s="41">
        <v>0</v>
      </c>
      <c r="I275" s="41">
        <v>202200302</v>
      </c>
      <c r="J275" s="41">
        <v>202200302</v>
      </c>
      <c r="K275" s="31">
        <f>J275/درآمدها!$C$10*100</f>
        <v>8.6757902408840012E-3</v>
      </c>
      <c r="L275" s="86"/>
      <c r="M275" s="86"/>
    </row>
    <row r="276" spans="1:13" ht="23.1" customHeight="1">
      <c r="A276" s="32" t="s">
        <v>549</v>
      </c>
      <c r="B276" s="41">
        <v>0</v>
      </c>
      <c r="C276" s="41">
        <v>0</v>
      </c>
      <c r="D276" s="41">
        <v>0</v>
      </c>
      <c r="E276" s="41">
        <v>0</v>
      </c>
      <c r="F276" s="41">
        <f>E276/درآمدها!$C$10*100</f>
        <v>0</v>
      </c>
      <c r="G276" s="41">
        <v>0</v>
      </c>
      <c r="H276" s="41">
        <v>0</v>
      </c>
      <c r="I276" s="41">
        <v>2544601092</v>
      </c>
      <c r="J276" s="41">
        <v>2544601092</v>
      </c>
      <c r="K276" s="31">
        <f>J276/درآمدها!$C$10*100</f>
        <v>0.10918097105965931</v>
      </c>
      <c r="L276" s="86"/>
      <c r="M276" s="86"/>
    </row>
    <row r="277" spans="1:13" ht="23.1" customHeight="1">
      <c r="A277" s="32" t="s">
        <v>582</v>
      </c>
      <c r="B277" s="41">
        <v>0</v>
      </c>
      <c r="C277" s="41">
        <v>0</v>
      </c>
      <c r="D277" s="41">
        <v>0</v>
      </c>
      <c r="E277" s="41">
        <v>0</v>
      </c>
      <c r="F277" s="41">
        <f>E277/درآمدها!$C$10*100</f>
        <v>0</v>
      </c>
      <c r="G277" s="41">
        <v>0</v>
      </c>
      <c r="H277" s="41">
        <v>0</v>
      </c>
      <c r="I277" s="41">
        <v>2641999885</v>
      </c>
      <c r="J277" s="41">
        <v>2641999885</v>
      </c>
      <c r="K277" s="31">
        <f>J277/درآمدها!$C$10*100</f>
        <v>0.11336005234403483</v>
      </c>
      <c r="L277" s="86"/>
      <c r="M277" s="86"/>
    </row>
    <row r="278" spans="1:13" ht="23.1" customHeight="1">
      <c r="A278" s="32" t="s">
        <v>567</v>
      </c>
      <c r="B278" s="41">
        <v>0</v>
      </c>
      <c r="C278" s="41">
        <v>0</v>
      </c>
      <c r="D278" s="41">
        <v>0</v>
      </c>
      <c r="E278" s="41">
        <v>0</v>
      </c>
      <c r="F278" s="41">
        <f>E278/درآمدها!$C$10*100</f>
        <v>0</v>
      </c>
      <c r="G278" s="41">
        <v>0</v>
      </c>
      <c r="H278" s="41">
        <v>0</v>
      </c>
      <c r="I278" s="41">
        <v>6990758348</v>
      </c>
      <c r="J278" s="41">
        <v>6990758348</v>
      </c>
      <c r="K278" s="31">
        <f>J278/درآمدها!$C$10*100</f>
        <v>0.29995184206973513</v>
      </c>
      <c r="L278" s="86"/>
      <c r="M278" s="86"/>
    </row>
    <row r="279" spans="1:13" ht="23.1" customHeight="1">
      <c r="A279" s="32" t="s">
        <v>595</v>
      </c>
      <c r="B279" s="41">
        <v>0</v>
      </c>
      <c r="C279" s="41">
        <v>0</v>
      </c>
      <c r="D279" s="41">
        <v>0</v>
      </c>
      <c r="E279" s="41">
        <v>0</v>
      </c>
      <c r="F279" s="41">
        <f>E279/درآمدها!$C$10*100</f>
        <v>0</v>
      </c>
      <c r="G279" s="41">
        <v>0</v>
      </c>
      <c r="H279" s="41">
        <v>0</v>
      </c>
      <c r="I279" s="41">
        <v>-60550001</v>
      </c>
      <c r="J279" s="41">
        <v>-60550001</v>
      </c>
      <c r="K279" s="31">
        <f>J279/درآمدها!$C$10*100</f>
        <v>-2.5980134676619649E-3</v>
      </c>
      <c r="L279" s="86"/>
      <c r="M279" s="86"/>
    </row>
    <row r="280" spans="1:13" ht="23.1" customHeight="1">
      <c r="A280" s="32" t="s">
        <v>660</v>
      </c>
      <c r="B280" s="41">
        <v>0</v>
      </c>
      <c r="C280" s="41">
        <v>0</v>
      </c>
      <c r="D280" s="41">
        <v>0</v>
      </c>
      <c r="E280" s="41">
        <v>0</v>
      </c>
      <c r="F280" s="41">
        <f>E280/درآمدها!$C$10*100</f>
        <v>0</v>
      </c>
      <c r="G280" s="41">
        <v>0</v>
      </c>
      <c r="H280" s="41">
        <v>0</v>
      </c>
      <c r="I280" s="41">
        <v>12000</v>
      </c>
      <c r="J280" s="41">
        <v>12000</v>
      </c>
      <c r="K280" s="31">
        <f>J280/درآمدها!$C$10*100</f>
        <v>5.1488292480694715E-7</v>
      </c>
      <c r="L280" s="86"/>
      <c r="M280" s="86"/>
    </row>
    <row r="281" spans="1:13" ht="23.1" customHeight="1">
      <c r="A281" s="32" t="s">
        <v>535</v>
      </c>
      <c r="B281" s="41">
        <v>0</v>
      </c>
      <c r="C281" s="41">
        <v>0</v>
      </c>
      <c r="D281" s="41">
        <v>0</v>
      </c>
      <c r="E281" s="41">
        <v>0</v>
      </c>
      <c r="F281" s="41">
        <f>E281/درآمدها!$C$10*100</f>
        <v>0</v>
      </c>
      <c r="G281" s="41">
        <v>0</v>
      </c>
      <c r="H281" s="41">
        <v>0</v>
      </c>
      <c r="I281" s="41">
        <v>21569447</v>
      </c>
      <c r="J281" s="41">
        <v>21569447</v>
      </c>
      <c r="K281" s="31">
        <f>J281/درآمدها!$C$10*100</f>
        <v>9.2547832981903599E-4</v>
      </c>
      <c r="L281" s="86"/>
      <c r="M281" s="86"/>
    </row>
    <row r="282" spans="1:13" ht="23.1" customHeight="1">
      <c r="A282" s="32" t="s">
        <v>578</v>
      </c>
      <c r="B282" s="41">
        <v>0</v>
      </c>
      <c r="C282" s="41">
        <v>0</v>
      </c>
      <c r="D282" s="41">
        <v>0</v>
      </c>
      <c r="E282" s="41">
        <v>0</v>
      </c>
      <c r="F282" s="41">
        <f>E282/درآمدها!$C$10*100</f>
        <v>0</v>
      </c>
      <c r="G282" s="41">
        <v>0</v>
      </c>
      <c r="H282" s="41">
        <v>0</v>
      </c>
      <c r="I282" s="41">
        <v>949756</v>
      </c>
      <c r="J282" s="41">
        <v>949756</v>
      </c>
      <c r="K282" s="31">
        <f>J282/درآمدها!$C$10*100</f>
        <v>4.0751095594412238E-5</v>
      </c>
      <c r="L282" s="86"/>
      <c r="M282" s="86"/>
    </row>
    <row r="283" spans="1:13" ht="23.1" customHeight="1">
      <c r="A283" s="32" t="s">
        <v>542</v>
      </c>
      <c r="B283" s="41">
        <v>0</v>
      </c>
      <c r="C283" s="41">
        <v>0</v>
      </c>
      <c r="D283" s="41">
        <v>0</v>
      </c>
      <c r="E283" s="41">
        <v>0</v>
      </c>
      <c r="F283" s="41">
        <f>E283/درآمدها!$C$10*100</f>
        <v>0</v>
      </c>
      <c r="G283" s="41">
        <v>0</v>
      </c>
      <c r="H283" s="41">
        <v>0</v>
      </c>
      <c r="I283" s="41">
        <v>5216638792</v>
      </c>
      <c r="J283" s="41">
        <v>5216638792</v>
      </c>
      <c r="K283" s="31">
        <f>J283/درآمدها!$C$10*100</f>
        <v>0.22382985324052831</v>
      </c>
      <c r="L283" s="86"/>
      <c r="M283" s="86"/>
    </row>
    <row r="284" spans="1:13" ht="23.1" customHeight="1">
      <c r="A284" s="32" t="s">
        <v>531</v>
      </c>
      <c r="B284" s="41">
        <v>0</v>
      </c>
      <c r="C284" s="41">
        <v>0</v>
      </c>
      <c r="D284" s="41">
        <v>0</v>
      </c>
      <c r="E284" s="41">
        <v>0</v>
      </c>
      <c r="F284" s="41">
        <f>E284/درآمدها!$C$10*100</f>
        <v>0</v>
      </c>
      <c r="G284" s="41">
        <v>0</v>
      </c>
      <c r="H284" s="41">
        <v>0</v>
      </c>
      <c r="I284" s="41">
        <v>10927681777</v>
      </c>
      <c r="J284" s="41">
        <v>10927681777</v>
      </c>
      <c r="K284" s="31">
        <f>J284/درآمدها!$C$10*100</f>
        <v>0.4688730628917781</v>
      </c>
      <c r="L284" s="86"/>
      <c r="M284" s="86"/>
    </row>
    <row r="285" spans="1:13" ht="23.1" customHeight="1">
      <c r="A285" s="32" t="s">
        <v>529</v>
      </c>
      <c r="B285" s="41">
        <v>0</v>
      </c>
      <c r="C285" s="41">
        <v>0</v>
      </c>
      <c r="D285" s="41">
        <v>0</v>
      </c>
      <c r="E285" s="41">
        <v>0</v>
      </c>
      <c r="F285" s="41">
        <f>E285/درآمدها!$C$10*100</f>
        <v>0</v>
      </c>
      <c r="G285" s="41">
        <v>0</v>
      </c>
      <c r="H285" s="41">
        <v>0</v>
      </c>
      <c r="I285" s="41">
        <v>113072946</v>
      </c>
      <c r="J285" s="41">
        <v>113072946</v>
      </c>
      <c r="K285" s="31">
        <f>J285/درآمدها!$C$10*100</f>
        <v>4.8516107627514992E-3</v>
      </c>
      <c r="L285" s="86"/>
      <c r="M285" s="86"/>
    </row>
    <row r="286" spans="1:13" ht="23.1" customHeight="1">
      <c r="A286" s="32" t="s">
        <v>534</v>
      </c>
      <c r="B286" s="41">
        <v>0</v>
      </c>
      <c r="C286" s="41">
        <v>0</v>
      </c>
      <c r="D286" s="41">
        <v>0</v>
      </c>
      <c r="E286" s="41">
        <v>0</v>
      </c>
      <c r="F286" s="41">
        <f>E286/درآمدها!$C$10*100</f>
        <v>0</v>
      </c>
      <c r="G286" s="41">
        <v>0</v>
      </c>
      <c r="H286" s="41">
        <v>0</v>
      </c>
      <c r="I286" s="41">
        <v>582827</v>
      </c>
      <c r="J286" s="41">
        <v>582827</v>
      </c>
      <c r="K286" s="31">
        <f>J286/درآمدها!$C$10*100</f>
        <v>2.5007305868038216E-5</v>
      </c>
      <c r="L286" s="86"/>
      <c r="M286" s="86"/>
    </row>
    <row r="287" spans="1:13" ht="23.1" customHeight="1">
      <c r="A287" s="32" t="s">
        <v>565</v>
      </c>
      <c r="B287" s="41">
        <v>0</v>
      </c>
      <c r="C287" s="41">
        <v>0</v>
      </c>
      <c r="D287" s="41">
        <v>0</v>
      </c>
      <c r="E287" s="41">
        <v>0</v>
      </c>
      <c r="F287" s="41">
        <f>E287/درآمدها!$C$10*100</f>
        <v>0</v>
      </c>
      <c r="G287" s="41">
        <v>0</v>
      </c>
      <c r="H287" s="41">
        <v>0</v>
      </c>
      <c r="I287" s="41">
        <v>-8352887</v>
      </c>
      <c r="J287" s="41">
        <v>-8352887</v>
      </c>
      <c r="K287" s="31">
        <f>J287/درآمدها!$C$10*100</f>
        <v>-3.5839657409516055E-4</v>
      </c>
      <c r="L287" s="86"/>
      <c r="M287" s="86"/>
    </row>
    <row r="288" spans="1:13" ht="23.1" customHeight="1">
      <c r="A288" s="32" t="s">
        <v>636</v>
      </c>
      <c r="B288" s="41">
        <v>0</v>
      </c>
      <c r="C288" s="41">
        <v>0</v>
      </c>
      <c r="D288" s="41">
        <v>0</v>
      </c>
      <c r="E288" s="41">
        <v>0</v>
      </c>
      <c r="F288" s="41">
        <f>E288/درآمدها!$C$10*100</f>
        <v>0</v>
      </c>
      <c r="G288" s="41">
        <v>0</v>
      </c>
      <c r="H288" s="41">
        <v>0</v>
      </c>
      <c r="I288" s="41">
        <v>-88213711</v>
      </c>
      <c r="J288" s="41">
        <v>-88213711</v>
      </c>
      <c r="K288" s="31">
        <f>J288/درآمدها!$C$10*100</f>
        <v>-3.7849777939795641E-3</v>
      </c>
      <c r="L288" s="86"/>
      <c r="M288" s="86"/>
    </row>
    <row r="289" spans="1:13" ht="23.1" customHeight="1">
      <c r="A289" s="32" t="s">
        <v>590</v>
      </c>
      <c r="B289" s="41">
        <v>0</v>
      </c>
      <c r="C289" s="41">
        <v>0</v>
      </c>
      <c r="D289" s="41">
        <v>0</v>
      </c>
      <c r="E289" s="41">
        <v>0</v>
      </c>
      <c r="F289" s="41">
        <f>E289/درآمدها!$C$10*100</f>
        <v>0</v>
      </c>
      <c r="G289" s="41">
        <v>0</v>
      </c>
      <c r="H289" s="41">
        <v>0</v>
      </c>
      <c r="I289" s="41">
        <v>-199373269</v>
      </c>
      <c r="J289" s="41">
        <v>-199373269</v>
      </c>
      <c r="K289" s="31">
        <f>J289/درآمدها!$C$10*100</f>
        <v>-8.5544909892535208E-3</v>
      </c>
      <c r="L289" s="86"/>
      <c r="M289" s="86"/>
    </row>
    <row r="290" spans="1:13" ht="23.1" customHeight="1">
      <c r="A290" s="32" t="s">
        <v>589</v>
      </c>
      <c r="B290" s="41">
        <v>0</v>
      </c>
      <c r="C290" s="41">
        <v>0</v>
      </c>
      <c r="D290" s="41">
        <v>0</v>
      </c>
      <c r="E290" s="41">
        <v>0</v>
      </c>
      <c r="F290" s="41">
        <f>E290/درآمدها!$C$10*100</f>
        <v>0</v>
      </c>
      <c r="G290" s="41">
        <v>0</v>
      </c>
      <c r="H290" s="41">
        <v>0</v>
      </c>
      <c r="I290" s="41">
        <v>-130970183</v>
      </c>
      <c r="J290" s="41">
        <v>-130970183</v>
      </c>
      <c r="K290" s="31">
        <f>J290/درآمدها!$C$10*100</f>
        <v>-5.6195259071284255E-3</v>
      </c>
      <c r="L290" s="86"/>
      <c r="M290" s="86"/>
    </row>
    <row r="291" spans="1:13" ht="23.1" customHeight="1">
      <c r="A291" s="32" t="s">
        <v>587</v>
      </c>
      <c r="B291" s="41">
        <v>0</v>
      </c>
      <c r="C291" s="41">
        <v>0</v>
      </c>
      <c r="D291" s="41">
        <v>0</v>
      </c>
      <c r="E291" s="41">
        <v>0</v>
      </c>
      <c r="F291" s="41">
        <f>E291/درآمدها!$C$10*100</f>
        <v>0</v>
      </c>
      <c r="G291" s="41">
        <v>0</v>
      </c>
      <c r="H291" s="41">
        <v>0</v>
      </c>
      <c r="I291" s="41">
        <v>84549194</v>
      </c>
      <c r="J291" s="41">
        <v>84549194</v>
      </c>
      <c r="K291" s="31">
        <f>J291/درآمدها!$C$10*100</f>
        <v>3.6277446913991658E-3</v>
      </c>
      <c r="L291" s="86"/>
      <c r="M291" s="86"/>
    </row>
    <row r="292" spans="1:13" ht="23.1" customHeight="1">
      <c r="A292" s="32" t="s">
        <v>586</v>
      </c>
      <c r="B292" s="41">
        <v>0</v>
      </c>
      <c r="C292" s="41">
        <v>0</v>
      </c>
      <c r="D292" s="41">
        <v>0</v>
      </c>
      <c r="E292" s="41">
        <v>0</v>
      </c>
      <c r="F292" s="41">
        <f>E292/درآمدها!$C$10*100</f>
        <v>0</v>
      </c>
      <c r="G292" s="41">
        <v>0</v>
      </c>
      <c r="H292" s="41">
        <v>0</v>
      </c>
      <c r="I292" s="41">
        <v>986008925</v>
      </c>
      <c r="J292" s="41">
        <v>986008925</v>
      </c>
      <c r="K292" s="31">
        <f>J292/درآمدها!$C$10*100</f>
        <v>4.2306596599146151E-2</v>
      </c>
      <c r="L292" s="86"/>
      <c r="M292" s="86"/>
    </row>
    <row r="293" spans="1:13" ht="23.1" customHeight="1">
      <c r="A293" s="32" t="s">
        <v>585</v>
      </c>
      <c r="B293" s="41">
        <v>0</v>
      </c>
      <c r="C293" s="41">
        <v>0</v>
      </c>
      <c r="D293" s="41">
        <v>0</v>
      </c>
      <c r="E293" s="41">
        <v>0</v>
      </c>
      <c r="F293" s="41">
        <f>E293/درآمدها!$C$10*100</f>
        <v>0</v>
      </c>
      <c r="G293" s="41">
        <v>0</v>
      </c>
      <c r="H293" s="41">
        <v>0</v>
      </c>
      <c r="I293" s="41">
        <v>2078461693</v>
      </c>
      <c r="J293" s="41">
        <v>2078461693</v>
      </c>
      <c r="K293" s="31">
        <f>J293/درآمدها!$C$10*100</f>
        <v>8.918036963258659E-2</v>
      </c>
      <c r="L293" s="86"/>
      <c r="M293" s="86"/>
    </row>
    <row r="294" spans="1:13" ht="23.1" customHeight="1">
      <c r="A294" s="32" t="s">
        <v>653</v>
      </c>
      <c r="B294" s="41">
        <v>0</v>
      </c>
      <c r="C294" s="41">
        <v>0</v>
      </c>
      <c r="D294" s="41">
        <v>0</v>
      </c>
      <c r="E294" s="41">
        <v>0</v>
      </c>
      <c r="F294" s="41">
        <f>E294/درآمدها!$C$10*100</f>
        <v>0</v>
      </c>
      <c r="G294" s="41">
        <v>0</v>
      </c>
      <c r="H294" s="41">
        <v>0</v>
      </c>
      <c r="I294" s="41">
        <v>46360133</v>
      </c>
      <c r="J294" s="41">
        <v>46360133</v>
      </c>
      <c r="K294" s="31">
        <f>J294/درآمدها!$C$10*100</f>
        <v>1.9891700727899227E-3</v>
      </c>
      <c r="L294" s="86"/>
      <c r="M294" s="86"/>
    </row>
    <row r="295" spans="1:13" ht="23.1" customHeight="1">
      <c r="A295" s="32" t="s">
        <v>648</v>
      </c>
      <c r="B295" s="41">
        <v>0</v>
      </c>
      <c r="C295" s="41">
        <v>0</v>
      </c>
      <c r="D295" s="41">
        <v>0</v>
      </c>
      <c r="E295" s="41">
        <v>0</v>
      </c>
      <c r="F295" s="41">
        <f>E295/درآمدها!$C$10*100</f>
        <v>0</v>
      </c>
      <c r="G295" s="41">
        <v>0</v>
      </c>
      <c r="H295" s="41">
        <v>0</v>
      </c>
      <c r="I295" s="41">
        <v>-2912256</v>
      </c>
      <c r="J295" s="41">
        <v>-2912256</v>
      </c>
      <c r="K295" s="31">
        <f>J295/درآمدها!$C$10*100</f>
        <v>-1.2495590725554838E-4</v>
      </c>
      <c r="L295" s="86"/>
      <c r="M295" s="86"/>
    </row>
    <row r="296" spans="1:13" ht="23.1" customHeight="1">
      <c r="A296" s="32" t="s">
        <v>548</v>
      </c>
      <c r="B296" s="41">
        <v>0</v>
      </c>
      <c r="C296" s="41">
        <v>0</v>
      </c>
      <c r="D296" s="41">
        <v>0</v>
      </c>
      <c r="E296" s="41">
        <v>0</v>
      </c>
      <c r="F296" s="41">
        <f>E296/درآمدها!$C$10*100</f>
        <v>0</v>
      </c>
      <c r="G296" s="41">
        <v>0</v>
      </c>
      <c r="H296" s="41">
        <v>0</v>
      </c>
      <c r="I296" s="41">
        <v>-229917727</v>
      </c>
      <c r="J296" s="41">
        <v>-229917727</v>
      </c>
      <c r="K296" s="31">
        <f>J296/درآمدها!$C$10*100</f>
        <v>-9.8650593118937667E-3</v>
      </c>
      <c r="L296" s="86"/>
      <c r="M296" s="86"/>
    </row>
    <row r="297" spans="1:13" ht="23.1" customHeight="1">
      <c r="A297" s="32" t="s">
        <v>554</v>
      </c>
      <c r="B297" s="41">
        <v>0</v>
      </c>
      <c r="C297" s="41">
        <v>0</v>
      </c>
      <c r="D297" s="41">
        <v>0</v>
      </c>
      <c r="E297" s="41">
        <v>0</v>
      </c>
      <c r="F297" s="41">
        <f>E297/درآمدها!$C$10*100</f>
        <v>0</v>
      </c>
      <c r="G297" s="41">
        <v>0</v>
      </c>
      <c r="H297" s="41">
        <v>0</v>
      </c>
      <c r="I297" s="41">
        <v>40108132</v>
      </c>
      <c r="J297" s="41">
        <v>40108132</v>
      </c>
      <c r="K297" s="31">
        <f>J297/درآمدها!$C$10*100</f>
        <v>1.7209160260585926E-3</v>
      </c>
      <c r="L297" s="86"/>
      <c r="M297" s="86"/>
    </row>
    <row r="298" spans="1:13" ht="23.1" customHeight="1">
      <c r="A298" s="32" t="s">
        <v>650</v>
      </c>
      <c r="B298" s="41">
        <v>0</v>
      </c>
      <c r="C298" s="41">
        <v>0</v>
      </c>
      <c r="D298" s="41">
        <v>0</v>
      </c>
      <c r="E298" s="41">
        <v>0</v>
      </c>
      <c r="F298" s="41">
        <f>E298/درآمدها!$C$10*100</f>
        <v>0</v>
      </c>
      <c r="G298" s="41">
        <v>0</v>
      </c>
      <c r="H298" s="41">
        <v>0</v>
      </c>
      <c r="I298" s="41">
        <v>213851125</v>
      </c>
      <c r="J298" s="41">
        <v>213851125</v>
      </c>
      <c r="K298" s="31">
        <f>J298/درآمدها!$C$10*100</f>
        <v>9.1756910594380046E-3</v>
      </c>
      <c r="L298" s="86"/>
      <c r="M298" s="86"/>
    </row>
    <row r="299" spans="1:13" ht="23.1" customHeight="1">
      <c r="A299" s="32" t="s">
        <v>651</v>
      </c>
      <c r="B299" s="41">
        <v>0</v>
      </c>
      <c r="C299" s="41">
        <v>0</v>
      </c>
      <c r="D299" s="41">
        <v>0</v>
      </c>
      <c r="E299" s="41">
        <v>0</v>
      </c>
      <c r="F299" s="41">
        <f>E299/درآمدها!$C$10*100</f>
        <v>0</v>
      </c>
      <c r="G299" s="41">
        <v>0</v>
      </c>
      <c r="H299" s="41">
        <v>0</v>
      </c>
      <c r="I299" s="41">
        <v>1215508841</v>
      </c>
      <c r="J299" s="41">
        <v>1215508841</v>
      </c>
      <c r="K299" s="31">
        <f>J299/درآمدها!$C$10*100</f>
        <v>5.2153728931898541E-2</v>
      </c>
      <c r="L299" s="86"/>
      <c r="M299" s="86"/>
    </row>
    <row r="300" spans="1:13" ht="23.1" customHeight="1">
      <c r="A300" s="32" t="s">
        <v>597</v>
      </c>
      <c r="B300" s="41">
        <v>0</v>
      </c>
      <c r="C300" s="41">
        <v>0</v>
      </c>
      <c r="D300" s="41">
        <v>0</v>
      </c>
      <c r="E300" s="41">
        <v>0</v>
      </c>
      <c r="F300" s="41">
        <f>E300/درآمدها!$C$10*100</f>
        <v>0</v>
      </c>
      <c r="G300" s="41">
        <v>0</v>
      </c>
      <c r="H300" s="41">
        <v>0</v>
      </c>
      <c r="I300" s="41">
        <v>28729381853</v>
      </c>
      <c r="J300" s="41">
        <v>28729381853</v>
      </c>
      <c r="K300" s="31">
        <f>J300/درآمدها!$C$10*100</f>
        <v>1.2326890130306891</v>
      </c>
      <c r="L300" s="86"/>
      <c r="M300" s="86"/>
    </row>
    <row r="301" spans="1:13" ht="23.1" customHeight="1">
      <c r="A301" s="32" t="s">
        <v>581</v>
      </c>
      <c r="B301" s="41">
        <v>0</v>
      </c>
      <c r="C301" s="41">
        <v>0</v>
      </c>
      <c r="D301" s="41">
        <v>0</v>
      </c>
      <c r="E301" s="41">
        <v>0</v>
      </c>
      <c r="F301" s="41">
        <f>E301/درآمدها!$C$10*100</f>
        <v>0</v>
      </c>
      <c r="G301" s="41">
        <v>0</v>
      </c>
      <c r="H301" s="41">
        <v>0</v>
      </c>
      <c r="I301" s="41">
        <v>12534609615</v>
      </c>
      <c r="J301" s="41">
        <v>12534609615</v>
      </c>
      <c r="K301" s="31">
        <f>J301/درآمدها!$C$10*100</f>
        <v>0.53782137165704014</v>
      </c>
      <c r="L301" s="86"/>
      <c r="M301" s="86"/>
    </row>
    <row r="302" spans="1:13" ht="23.1" customHeight="1">
      <c r="A302" s="32" t="s">
        <v>561</v>
      </c>
      <c r="B302" s="41">
        <v>0</v>
      </c>
      <c r="C302" s="41">
        <v>0</v>
      </c>
      <c r="D302" s="41">
        <v>0</v>
      </c>
      <c r="E302" s="41">
        <v>0</v>
      </c>
      <c r="F302" s="41">
        <f>E302/درآمدها!$C$10*100</f>
        <v>0</v>
      </c>
      <c r="G302" s="41">
        <v>0</v>
      </c>
      <c r="H302" s="41">
        <v>0</v>
      </c>
      <c r="I302" s="41">
        <v>413864112</v>
      </c>
      <c r="J302" s="41">
        <v>413864112</v>
      </c>
      <c r="K302" s="31">
        <f>J302/درآمدها!$C$10*100</f>
        <v>1.7757630371599165E-2</v>
      </c>
      <c r="L302" s="86"/>
      <c r="M302" s="86"/>
    </row>
    <row r="303" spans="1:13" ht="23.1" customHeight="1">
      <c r="A303" s="32" t="s">
        <v>621</v>
      </c>
      <c r="B303" s="41">
        <v>0</v>
      </c>
      <c r="C303" s="41">
        <v>0</v>
      </c>
      <c r="D303" s="41">
        <v>0</v>
      </c>
      <c r="E303" s="41">
        <v>0</v>
      </c>
      <c r="F303" s="41">
        <f>E303/درآمدها!$C$10*100</f>
        <v>0</v>
      </c>
      <c r="G303" s="41">
        <v>0</v>
      </c>
      <c r="H303" s="41">
        <v>0</v>
      </c>
      <c r="I303" s="41">
        <v>312251727</v>
      </c>
      <c r="J303" s="41">
        <v>312251727</v>
      </c>
      <c r="K303" s="31">
        <f>J303/درآمدها!$C$10*100</f>
        <v>1.3397756872815032E-2</v>
      </c>
      <c r="L303" s="86"/>
      <c r="M303" s="86"/>
    </row>
    <row r="304" spans="1:13" ht="23.1" customHeight="1">
      <c r="A304" s="32" t="s">
        <v>560</v>
      </c>
      <c r="B304" s="41">
        <v>0</v>
      </c>
      <c r="C304" s="41">
        <v>0</v>
      </c>
      <c r="D304" s="41">
        <v>0</v>
      </c>
      <c r="E304" s="41">
        <v>0</v>
      </c>
      <c r="F304" s="41">
        <f>E304/درآمدها!$C$10*100</f>
        <v>0</v>
      </c>
      <c r="G304" s="41">
        <v>0</v>
      </c>
      <c r="H304" s="41">
        <v>0</v>
      </c>
      <c r="I304" s="41">
        <v>8754836754</v>
      </c>
      <c r="J304" s="41">
        <v>8754836754</v>
      </c>
      <c r="K304" s="31">
        <f>J304/درآمدها!$C$10*100</f>
        <v>0.37564299617557328</v>
      </c>
      <c r="L304" s="86"/>
      <c r="M304" s="86"/>
    </row>
    <row r="305" spans="1:13" ht="23.1" customHeight="1">
      <c r="A305" s="32" t="s">
        <v>654</v>
      </c>
      <c r="B305" s="41">
        <v>0</v>
      </c>
      <c r="C305" s="41">
        <v>0</v>
      </c>
      <c r="D305" s="41">
        <v>0</v>
      </c>
      <c r="E305" s="41">
        <v>0</v>
      </c>
      <c r="F305" s="41">
        <f>E305/درآمدها!$C$10*100</f>
        <v>0</v>
      </c>
      <c r="G305" s="41">
        <v>0</v>
      </c>
      <c r="H305" s="41">
        <v>0</v>
      </c>
      <c r="I305" s="41">
        <v>1049731</v>
      </c>
      <c r="J305" s="41">
        <v>1049731</v>
      </c>
      <c r="K305" s="31">
        <f>J305/درآمدها!$C$10*100</f>
        <v>4.5040713961710122E-5</v>
      </c>
      <c r="L305" s="86"/>
      <c r="M305" s="86"/>
    </row>
    <row r="306" spans="1:13" ht="23.1" customHeight="1">
      <c r="A306" s="32" t="s">
        <v>571</v>
      </c>
      <c r="B306" s="41">
        <v>0</v>
      </c>
      <c r="C306" s="41">
        <v>0</v>
      </c>
      <c r="D306" s="41">
        <v>0</v>
      </c>
      <c r="E306" s="41">
        <v>0</v>
      </c>
      <c r="F306" s="41">
        <f>E306/درآمدها!$C$10*100</f>
        <v>0</v>
      </c>
      <c r="G306" s="41">
        <v>0</v>
      </c>
      <c r="H306" s="41">
        <v>0</v>
      </c>
      <c r="I306" s="41">
        <v>50237063</v>
      </c>
      <c r="J306" s="41">
        <v>50237063</v>
      </c>
      <c r="K306" s="31">
        <f>J306/درآمدها!$C$10*100</f>
        <v>2.1555171609292387E-3</v>
      </c>
      <c r="L306" s="86"/>
      <c r="M306" s="86"/>
    </row>
    <row r="307" spans="1:13" ht="23.1" customHeight="1">
      <c r="A307" s="32" t="s">
        <v>700</v>
      </c>
      <c r="B307" s="41">
        <v>0</v>
      </c>
      <c r="C307" s="41">
        <v>0</v>
      </c>
      <c r="D307" s="41">
        <v>0</v>
      </c>
      <c r="E307" s="41">
        <v>0</v>
      </c>
      <c r="F307" s="41">
        <f>E307/درآمدها!$C$10*100</f>
        <v>0</v>
      </c>
      <c r="G307" s="41">
        <v>0</v>
      </c>
      <c r="H307" s="41">
        <v>0</v>
      </c>
      <c r="I307" s="41">
        <v>-318927345</v>
      </c>
      <c r="J307" s="41">
        <v>-318927345</v>
      </c>
      <c r="K307" s="31">
        <f>J307/درآمدها!$C$10*100</f>
        <v>-1.3684187016209525E-2</v>
      </c>
      <c r="L307" s="86"/>
      <c r="M307" s="86"/>
    </row>
    <row r="308" spans="1:13" ht="23.1" customHeight="1">
      <c r="A308" s="32" t="s">
        <v>638</v>
      </c>
      <c r="B308" s="41">
        <v>0</v>
      </c>
      <c r="C308" s="41">
        <v>0</v>
      </c>
      <c r="D308" s="41">
        <v>0</v>
      </c>
      <c r="E308" s="41">
        <v>0</v>
      </c>
      <c r="F308" s="41">
        <f>E308/درآمدها!$C$10*100</f>
        <v>0</v>
      </c>
      <c r="G308" s="41">
        <v>0</v>
      </c>
      <c r="H308" s="41">
        <v>0</v>
      </c>
      <c r="I308" s="41">
        <v>-19185849028</v>
      </c>
      <c r="J308" s="41">
        <v>-19185849028</v>
      </c>
      <c r="K308" s="31">
        <f>J308/درآمدها!$C$10*100</f>
        <v>-0.82320550520343039</v>
      </c>
      <c r="L308" s="86"/>
      <c r="M308" s="86"/>
    </row>
    <row r="309" spans="1:13" ht="23.1" customHeight="1">
      <c r="A309" s="32" t="s">
        <v>682</v>
      </c>
      <c r="B309" s="41">
        <v>0</v>
      </c>
      <c r="C309" s="41">
        <v>0</v>
      </c>
      <c r="D309" s="41">
        <v>0</v>
      </c>
      <c r="E309" s="41">
        <v>0</v>
      </c>
      <c r="F309" s="41">
        <f>E309/درآمدها!$C$10*100</f>
        <v>0</v>
      </c>
      <c r="G309" s="41">
        <v>0</v>
      </c>
      <c r="H309" s="41">
        <v>0</v>
      </c>
      <c r="I309" s="41">
        <v>-11232295601</v>
      </c>
      <c r="J309" s="41">
        <v>-11232295601</v>
      </c>
      <c r="K309" s="31">
        <f>J309/درآمدها!$C$10*100</f>
        <v>-0.48194310094492382</v>
      </c>
      <c r="L309" s="86"/>
      <c r="M309" s="86"/>
    </row>
    <row r="310" spans="1:13" ht="23.1" customHeight="1">
      <c r="A310" s="32" t="s">
        <v>612</v>
      </c>
      <c r="B310" s="41">
        <v>0</v>
      </c>
      <c r="C310" s="41">
        <v>0</v>
      </c>
      <c r="D310" s="41">
        <v>0</v>
      </c>
      <c r="E310" s="41">
        <v>0</v>
      </c>
      <c r="F310" s="41">
        <f>E310/درآمدها!$C$10*100</f>
        <v>0</v>
      </c>
      <c r="G310" s="41">
        <v>0</v>
      </c>
      <c r="H310" s="41">
        <v>0</v>
      </c>
      <c r="I310" s="41">
        <v>-2613647</v>
      </c>
      <c r="J310" s="41">
        <v>-2613647</v>
      </c>
      <c r="K310" s="31">
        <f>J310/درآمدها!$C$10*100</f>
        <v>-1.1214351764774192E-4</v>
      </c>
      <c r="L310" s="86"/>
      <c r="M310" s="86"/>
    </row>
    <row r="311" spans="1:13" ht="23.1" customHeight="1">
      <c r="A311" s="32" t="s">
        <v>662</v>
      </c>
      <c r="B311" s="41">
        <v>0</v>
      </c>
      <c r="C311" s="41">
        <v>0</v>
      </c>
      <c r="D311" s="41">
        <v>0</v>
      </c>
      <c r="E311" s="41">
        <v>0</v>
      </c>
      <c r="F311" s="41">
        <f>E311/درآمدها!$C$10*100</f>
        <v>0</v>
      </c>
      <c r="G311" s="41">
        <v>0</v>
      </c>
      <c r="H311" s="41">
        <v>0</v>
      </c>
      <c r="I311" s="41">
        <v>-580353591</v>
      </c>
      <c r="J311" s="41">
        <v>-580353591</v>
      </c>
      <c r="K311" s="31">
        <f>J311/درآمدها!$C$10*100</f>
        <v>-2.4901179529691231E-2</v>
      </c>
      <c r="L311" s="86"/>
      <c r="M311" s="86"/>
    </row>
    <row r="312" spans="1:13" ht="23.1" customHeight="1">
      <c r="A312" s="32" t="s">
        <v>663</v>
      </c>
      <c r="B312" s="41">
        <v>0</v>
      </c>
      <c r="C312" s="41">
        <v>0</v>
      </c>
      <c r="D312" s="41">
        <v>0</v>
      </c>
      <c r="E312" s="41">
        <v>0</v>
      </c>
      <c r="F312" s="41">
        <f>E312/درآمدها!$C$10*100</f>
        <v>0</v>
      </c>
      <c r="G312" s="41">
        <v>0</v>
      </c>
      <c r="H312" s="41">
        <v>0</v>
      </c>
      <c r="I312" s="41">
        <v>-290344940</v>
      </c>
      <c r="J312" s="41">
        <v>-290344940</v>
      </c>
      <c r="K312" s="31">
        <f>J312/درآمدها!$C$10*100</f>
        <v>-1.2457804325841464E-2</v>
      </c>
      <c r="L312" s="86"/>
      <c r="M312" s="86"/>
    </row>
    <row r="313" spans="1:13" ht="23.1" customHeight="1">
      <c r="A313" s="32" t="s">
        <v>664</v>
      </c>
      <c r="B313" s="41">
        <v>0</v>
      </c>
      <c r="C313" s="41">
        <v>0</v>
      </c>
      <c r="D313" s="41">
        <v>0</v>
      </c>
      <c r="E313" s="41">
        <v>0</v>
      </c>
      <c r="F313" s="41">
        <f>E313/درآمدها!$C$10*100</f>
        <v>0</v>
      </c>
      <c r="G313" s="41">
        <v>0</v>
      </c>
      <c r="H313" s="41">
        <v>0</v>
      </c>
      <c r="I313" s="41">
        <v>-1291055674</v>
      </c>
      <c r="J313" s="41">
        <v>-1291055674</v>
      </c>
      <c r="K313" s="31">
        <f>J313/درآمدها!$C$10*100</f>
        <v>-5.5395210126477037E-2</v>
      </c>
      <c r="L313" s="86"/>
      <c r="M313" s="86"/>
    </row>
    <row r="314" spans="1:13" ht="23.1" customHeight="1">
      <c r="A314" s="32" t="s">
        <v>615</v>
      </c>
      <c r="B314" s="41">
        <v>0</v>
      </c>
      <c r="C314" s="41">
        <v>0</v>
      </c>
      <c r="D314" s="41">
        <v>0</v>
      </c>
      <c r="E314" s="41">
        <v>0</v>
      </c>
      <c r="F314" s="41">
        <f>E314/درآمدها!$C$10*100</f>
        <v>0</v>
      </c>
      <c r="G314" s="41">
        <v>0</v>
      </c>
      <c r="H314" s="41">
        <v>0</v>
      </c>
      <c r="I314" s="41">
        <v>-4535320145</v>
      </c>
      <c r="J314" s="41">
        <v>-4535320145</v>
      </c>
      <c r="K314" s="31">
        <f>J314/درآمدها!$C$10*100</f>
        <v>-0.19459657509945563</v>
      </c>
      <c r="L314" s="86"/>
      <c r="M314" s="86"/>
    </row>
    <row r="315" spans="1:13" ht="23.1" customHeight="1">
      <c r="A315" s="32" t="s">
        <v>588</v>
      </c>
      <c r="B315" s="41">
        <v>0</v>
      </c>
      <c r="C315" s="41">
        <v>0</v>
      </c>
      <c r="D315" s="41">
        <v>0</v>
      </c>
      <c r="E315" s="41">
        <v>0</v>
      </c>
      <c r="F315" s="41">
        <f>E315/درآمدها!$C$10*100</f>
        <v>0</v>
      </c>
      <c r="G315" s="41">
        <v>0</v>
      </c>
      <c r="H315" s="41">
        <v>0</v>
      </c>
      <c r="I315" s="41">
        <v>8658618769</v>
      </c>
      <c r="J315" s="41">
        <v>8658618769</v>
      </c>
      <c r="K315" s="31">
        <f>J315/درآمدها!$C$10*100</f>
        <v>0.37151457971425406</v>
      </c>
      <c r="L315" s="86"/>
      <c r="M315" s="86"/>
    </row>
    <row r="316" spans="1:13" ht="23.1" customHeight="1">
      <c r="A316" s="32" t="s">
        <v>607</v>
      </c>
      <c r="B316" s="41">
        <v>0</v>
      </c>
      <c r="C316" s="41">
        <v>0</v>
      </c>
      <c r="D316" s="41">
        <v>0</v>
      </c>
      <c r="E316" s="41">
        <v>0</v>
      </c>
      <c r="F316" s="41">
        <f>E316/درآمدها!$C$10*100</f>
        <v>0</v>
      </c>
      <c r="G316" s="41">
        <v>0</v>
      </c>
      <c r="H316" s="41">
        <v>0</v>
      </c>
      <c r="I316" s="41">
        <v>2721859138</v>
      </c>
      <c r="J316" s="41">
        <v>2721859138</v>
      </c>
      <c r="K316" s="31">
        <f>J316/درآمدها!$C$10*100</f>
        <v>0.11678656615716301</v>
      </c>
      <c r="L316" s="86"/>
      <c r="M316" s="86"/>
    </row>
    <row r="317" spans="1:13" ht="23.1" customHeight="1">
      <c r="A317" s="32" t="s">
        <v>657</v>
      </c>
      <c r="B317" s="41">
        <v>0</v>
      </c>
      <c r="C317" s="41">
        <v>0</v>
      </c>
      <c r="D317" s="41">
        <v>0</v>
      </c>
      <c r="E317" s="41">
        <v>0</v>
      </c>
      <c r="F317" s="41">
        <f>E317/درآمدها!$C$10*100</f>
        <v>0</v>
      </c>
      <c r="G317" s="41">
        <v>0</v>
      </c>
      <c r="H317" s="41">
        <v>0</v>
      </c>
      <c r="I317" s="41">
        <v>17995368</v>
      </c>
      <c r="J317" s="41">
        <v>17995368</v>
      </c>
      <c r="K317" s="31">
        <f>J317/درآمدها!$C$10*100</f>
        <v>7.7212564240144521E-4</v>
      </c>
      <c r="L317" s="86"/>
      <c r="M317" s="86"/>
    </row>
    <row r="318" spans="1:13" ht="23.1" customHeight="1">
      <c r="A318" s="32" t="s">
        <v>562</v>
      </c>
      <c r="B318" s="41">
        <v>0</v>
      </c>
      <c r="C318" s="41">
        <v>0</v>
      </c>
      <c r="D318" s="41">
        <v>0</v>
      </c>
      <c r="E318" s="41">
        <v>0</v>
      </c>
      <c r="F318" s="41">
        <f>E318/درآمدها!$C$10*100</f>
        <v>0</v>
      </c>
      <c r="G318" s="41">
        <v>0</v>
      </c>
      <c r="H318" s="41">
        <v>0</v>
      </c>
      <c r="I318" s="41">
        <v>11547027</v>
      </c>
      <c r="J318" s="41">
        <v>11547027</v>
      </c>
      <c r="K318" s="31">
        <f>J318/درآمدها!$C$10*100</f>
        <v>4.9544725288206575E-4</v>
      </c>
      <c r="L318" s="86"/>
      <c r="M318" s="86"/>
    </row>
    <row r="319" spans="1:13" ht="23.1" customHeight="1">
      <c r="A319" s="32" t="s">
        <v>577</v>
      </c>
      <c r="B319" s="41">
        <v>0</v>
      </c>
      <c r="C319" s="41">
        <v>0</v>
      </c>
      <c r="D319" s="41">
        <v>0</v>
      </c>
      <c r="E319" s="41">
        <v>0</v>
      </c>
      <c r="F319" s="41">
        <f>E319/درآمدها!$C$10*100</f>
        <v>0</v>
      </c>
      <c r="G319" s="41">
        <v>0</v>
      </c>
      <c r="H319" s="41">
        <v>0</v>
      </c>
      <c r="I319" s="41">
        <v>22494207</v>
      </c>
      <c r="J319" s="41">
        <v>22494207</v>
      </c>
      <c r="K319" s="31">
        <f>J319/درآمدها!$C$10*100</f>
        <v>9.651569242810754E-4</v>
      </c>
      <c r="L319" s="86"/>
      <c r="M319" s="86"/>
    </row>
    <row r="320" spans="1:13" ht="23.1" customHeight="1">
      <c r="A320" s="32" t="s">
        <v>628</v>
      </c>
      <c r="B320" s="41">
        <v>0</v>
      </c>
      <c r="C320" s="41">
        <v>0</v>
      </c>
      <c r="D320" s="41">
        <v>0</v>
      </c>
      <c r="E320" s="41">
        <v>0</v>
      </c>
      <c r="F320" s="41">
        <f>E320/درآمدها!$C$10*100</f>
        <v>0</v>
      </c>
      <c r="G320" s="41">
        <v>0</v>
      </c>
      <c r="H320" s="41">
        <v>0</v>
      </c>
      <c r="I320" s="41">
        <v>60569403</v>
      </c>
      <c r="J320" s="41">
        <v>60569403</v>
      </c>
      <c r="K320" s="31">
        <f>J320/درآمدها!$C$10*100</f>
        <v>2.5988459475375565E-3</v>
      </c>
      <c r="L320" s="86"/>
      <c r="M320" s="86"/>
    </row>
    <row r="321" spans="1:13" ht="23.1" customHeight="1">
      <c r="A321" s="32" t="s">
        <v>646</v>
      </c>
      <c r="B321" s="41">
        <v>0</v>
      </c>
      <c r="C321" s="41">
        <v>0</v>
      </c>
      <c r="D321" s="41">
        <v>0</v>
      </c>
      <c r="E321" s="41">
        <v>0</v>
      </c>
      <c r="F321" s="41">
        <f>E321/درآمدها!$C$10*100</f>
        <v>0</v>
      </c>
      <c r="G321" s="41">
        <v>0</v>
      </c>
      <c r="H321" s="41">
        <v>0</v>
      </c>
      <c r="I321" s="41">
        <v>30994</v>
      </c>
      <c r="J321" s="41">
        <v>30994</v>
      </c>
      <c r="K321" s="31">
        <f>J321/درآمدها!$C$10*100</f>
        <v>1.3298567809555433E-6</v>
      </c>
      <c r="L321" s="86"/>
      <c r="M321" s="86"/>
    </row>
    <row r="322" spans="1:13" ht="23.1" customHeight="1">
      <c r="A322" s="32" t="s">
        <v>643</v>
      </c>
      <c r="B322" s="41">
        <v>0</v>
      </c>
      <c r="C322" s="41">
        <v>0</v>
      </c>
      <c r="D322" s="41">
        <v>0</v>
      </c>
      <c r="E322" s="41">
        <v>0</v>
      </c>
      <c r="F322" s="41">
        <f>E322/درآمدها!$C$10*100</f>
        <v>0</v>
      </c>
      <c r="G322" s="41">
        <v>0</v>
      </c>
      <c r="H322" s="41">
        <v>0</v>
      </c>
      <c r="I322" s="41">
        <v>159960</v>
      </c>
      <c r="J322" s="41">
        <v>159960</v>
      </c>
      <c r="K322" s="31">
        <f>J322/درآمدها!$C$10*100</f>
        <v>6.8633893876766056E-6</v>
      </c>
      <c r="L322" s="86"/>
      <c r="M322" s="86"/>
    </row>
    <row r="323" spans="1:13" ht="23.1" customHeight="1">
      <c r="A323" s="32" t="s">
        <v>644</v>
      </c>
      <c r="B323" s="41">
        <v>0</v>
      </c>
      <c r="C323" s="41">
        <v>0</v>
      </c>
      <c r="D323" s="41">
        <v>0</v>
      </c>
      <c r="E323" s="41">
        <v>0</v>
      </c>
      <c r="F323" s="41">
        <f>E323/درآمدها!$C$10*100</f>
        <v>0</v>
      </c>
      <c r="G323" s="41">
        <v>0</v>
      </c>
      <c r="H323" s="41">
        <v>0</v>
      </c>
      <c r="I323" s="41">
        <v>50988</v>
      </c>
      <c r="J323" s="41">
        <v>50988</v>
      </c>
      <c r="K323" s="31">
        <f>J323/درآمدها!$C$10*100</f>
        <v>2.1877375475047183E-6</v>
      </c>
      <c r="L323" s="86"/>
      <c r="M323" s="86"/>
    </row>
    <row r="324" spans="1:13" ht="23.1" customHeight="1">
      <c r="A324" s="32" t="s">
        <v>645</v>
      </c>
      <c r="B324" s="41">
        <v>0</v>
      </c>
      <c r="C324" s="41">
        <v>0</v>
      </c>
      <c r="D324" s="41">
        <v>0</v>
      </c>
      <c r="E324" s="41">
        <v>0</v>
      </c>
      <c r="F324" s="41">
        <f>E324/درآمدها!$C$10*100</f>
        <v>0</v>
      </c>
      <c r="G324" s="41">
        <v>0</v>
      </c>
      <c r="H324" s="41">
        <v>0</v>
      </c>
      <c r="I324" s="41">
        <v>6999</v>
      </c>
      <c r="J324" s="41">
        <v>6999</v>
      </c>
      <c r="K324" s="31">
        <f>J324/درآمدها!$C$10*100</f>
        <v>3.0030546589365193E-7</v>
      </c>
      <c r="L324" s="86"/>
      <c r="M324" s="86"/>
    </row>
    <row r="325" spans="1:13" ht="23.1" customHeight="1">
      <c r="A325" s="32" t="s">
        <v>596</v>
      </c>
      <c r="B325" s="41">
        <v>0</v>
      </c>
      <c r="C325" s="41">
        <v>0</v>
      </c>
      <c r="D325" s="41">
        <v>0</v>
      </c>
      <c r="E325" s="41">
        <v>0</v>
      </c>
      <c r="F325" s="41">
        <f>E325/درآمدها!$C$10*100</f>
        <v>0</v>
      </c>
      <c r="G325" s="41">
        <v>0</v>
      </c>
      <c r="H325" s="41">
        <v>0</v>
      </c>
      <c r="I325" s="41">
        <v>8483745</v>
      </c>
      <c r="J325" s="41">
        <v>8483745</v>
      </c>
      <c r="K325" s="31">
        <f>J325/درآمدها!$C$10*100</f>
        <v>3.6401128657635945E-4</v>
      </c>
      <c r="L325" s="86"/>
      <c r="M325" s="86"/>
    </row>
    <row r="326" spans="1:13" ht="23.1" customHeight="1">
      <c r="A326" s="32" t="s">
        <v>635</v>
      </c>
      <c r="B326" s="41">
        <v>0</v>
      </c>
      <c r="C326" s="41">
        <v>0</v>
      </c>
      <c r="D326" s="41">
        <v>0</v>
      </c>
      <c r="E326" s="41">
        <v>0</v>
      </c>
      <c r="F326" s="41">
        <f>E326/درآمدها!$C$10*100</f>
        <v>0</v>
      </c>
      <c r="G326" s="41">
        <v>0</v>
      </c>
      <c r="H326" s="41">
        <v>0</v>
      </c>
      <c r="I326" s="41">
        <v>12246847</v>
      </c>
      <c r="J326" s="41">
        <v>12246847</v>
      </c>
      <c r="K326" s="31">
        <f>J326/درآمدها!$C$10*100</f>
        <v>5.2547436691859886E-4</v>
      </c>
      <c r="L326" s="86"/>
      <c r="M326" s="86"/>
    </row>
    <row r="327" spans="1:13" ht="23.1" customHeight="1">
      <c r="A327" s="32" t="s">
        <v>605</v>
      </c>
      <c r="B327" s="41">
        <v>0</v>
      </c>
      <c r="C327" s="41">
        <v>0</v>
      </c>
      <c r="D327" s="41">
        <v>0</v>
      </c>
      <c r="E327" s="41">
        <v>0</v>
      </c>
      <c r="F327" s="41">
        <f>E327/درآمدها!$C$10*100</f>
        <v>0</v>
      </c>
      <c r="G327" s="41">
        <v>0</v>
      </c>
      <c r="H327" s="41">
        <v>0</v>
      </c>
      <c r="I327" s="41">
        <v>14696215</v>
      </c>
      <c r="J327" s="41">
        <v>14696215</v>
      </c>
      <c r="K327" s="31">
        <f>J327/درآمدها!$C$10*100</f>
        <v>6.3056918023264412E-4</v>
      </c>
      <c r="L327" s="86"/>
      <c r="M327" s="86"/>
    </row>
    <row r="328" spans="1:13" ht="23.1" customHeight="1">
      <c r="A328" s="32" t="s">
        <v>639</v>
      </c>
      <c r="B328" s="41">
        <v>0</v>
      </c>
      <c r="C328" s="41">
        <v>0</v>
      </c>
      <c r="D328" s="41">
        <v>0</v>
      </c>
      <c r="E328" s="41">
        <v>0</v>
      </c>
      <c r="F328" s="41">
        <f>E328/درآمدها!$C$10*100</f>
        <v>0</v>
      </c>
      <c r="G328" s="41">
        <v>0</v>
      </c>
      <c r="H328" s="41">
        <v>0</v>
      </c>
      <c r="I328" s="41">
        <v>-400638</v>
      </c>
      <c r="J328" s="41">
        <v>-400638</v>
      </c>
      <c r="K328" s="31">
        <f>J328/درآمدها!$C$10*100</f>
        <v>-1.719013876906714E-5</v>
      </c>
      <c r="L328" s="86"/>
      <c r="M328" s="86"/>
    </row>
    <row r="329" spans="1:13" ht="23.1" customHeight="1">
      <c r="A329" s="32" t="s">
        <v>647</v>
      </c>
      <c r="B329" s="41">
        <v>0</v>
      </c>
      <c r="C329" s="41">
        <v>0</v>
      </c>
      <c r="D329" s="41">
        <v>0</v>
      </c>
      <c r="E329" s="41">
        <v>0</v>
      </c>
      <c r="F329" s="41">
        <f>E329/درآمدها!$C$10*100</f>
        <v>0</v>
      </c>
      <c r="G329" s="41">
        <v>0</v>
      </c>
      <c r="H329" s="41">
        <v>0</v>
      </c>
      <c r="I329" s="41">
        <v>7991997</v>
      </c>
      <c r="J329" s="41">
        <v>7991997</v>
      </c>
      <c r="K329" s="31">
        <f>J329/درآمدها!$C$10*100</f>
        <v>3.4291189920069562E-4</v>
      </c>
      <c r="L329" s="86"/>
      <c r="M329" s="86"/>
    </row>
    <row r="330" spans="1:13" ht="23.1" customHeight="1">
      <c r="A330" s="32" t="s">
        <v>569</v>
      </c>
      <c r="B330" s="41">
        <v>0</v>
      </c>
      <c r="C330" s="41">
        <v>0</v>
      </c>
      <c r="D330" s="41">
        <v>0</v>
      </c>
      <c r="E330" s="41">
        <v>0</v>
      </c>
      <c r="F330" s="41">
        <f>E330/درآمدها!$C$10*100</f>
        <v>0</v>
      </c>
      <c r="G330" s="41">
        <v>0</v>
      </c>
      <c r="H330" s="41">
        <v>0</v>
      </c>
      <c r="I330" s="41">
        <v>-10881052812</v>
      </c>
      <c r="J330" s="41">
        <v>-10881052812</v>
      </c>
      <c r="K330" s="31">
        <f>J330/درآمدها!$C$10*100</f>
        <v>-0.4668723580684514</v>
      </c>
      <c r="L330" s="86"/>
      <c r="M330" s="86"/>
    </row>
    <row r="331" spans="1:13" ht="23.1" customHeight="1">
      <c r="A331" s="32" t="s">
        <v>627</v>
      </c>
      <c r="B331" s="41">
        <v>0</v>
      </c>
      <c r="C331" s="41">
        <v>0</v>
      </c>
      <c r="D331" s="41">
        <v>0</v>
      </c>
      <c r="E331" s="41">
        <v>0</v>
      </c>
      <c r="F331" s="41">
        <f>E331/درآمدها!$C$10*100</f>
        <v>0</v>
      </c>
      <c r="G331" s="41">
        <v>0</v>
      </c>
      <c r="H331" s="41">
        <v>0</v>
      </c>
      <c r="I331" s="41">
        <v>-57998790</v>
      </c>
      <c r="J331" s="41">
        <v>-57998790</v>
      </c>
      <c r="K331" s="31">
        <f>J331/درآمدها!$C$10*100</f>
        <v>-2.4885488858719931E-3</v>
      </c>
      <c r="L331" s="86"/>
      <c r="M331" s="86"/>
    </row>
    <row r="332" spans="1:13" ht="23.1" customHeight="1">
      <c r="A332" s="32" t="s">
        <v>633</v>
      </c>
      <c r="B332" s="41">
        <v>0</v>
      </c>
      <c r="C332" s="41">
        <v>0</v>
      </c>
      <c r="D332" s="41">
        <v>0</v>
      </c>
      <c r="E332" s="41">
        <v>0</v>
      </c>
      <c r="F332" s="41">
        <f>E332/درآمدها!$C$10*100</f>
        <v>0</v>
      </c>
      <c r="G332" s="41">
        <v>0</v>
      </c>
      <c r="H332" s="41">
        <v>0</v>
      </c>
      <c r="I332" s="41">
        <v>-13445090</v>
      </c>
      <c r="J332" s="41">
        <v>-13445090</v>
      </c>
      <c r="K332" s="31">
        <f>J332/درآمدها!$C$10*100</f>
        <v>-5.7688727195771979E-4</v>
      </c>
      <c r="L332" s="86"/>
      <c r="M332" s="86"/>
    </row>
    <row r="333" spans="1:13" ht="23.1" customHeight="1">
      <c r="A333" s="32" t="s">
        <v>652</v>
      </c>
      <c r="B333" s="41">
        <v>0</v>
      </c>
      <c r="C333" s="41">
        <v>0</v>
      </c>
      <c r="D333" s="41">
        <v>0</v>
      </c>
      <c r="E333" s="41">
        <v>0</v>
      </c>
      <c r="F333" s="41">
        <f>E333/درآمدها!$C$10*100</f>
        <v>0</v>
      </c>
      <c r="G333" s="41">
        <v>0</v>
      </c>
      <c r="H333" s="41">
        <v>0</v>
      </c>
      <c r="I333" s="41">
        <v>-9697636</v>
      </c>
      <c r="J333" s="41">
        <v>-9697636</v>
      </c>
      <c r="K333" s="31">
        <f>J333/درآمدها!$C$10*100</f>
        <v>-4.1609559894942869E-4</v>
      </c>
      <c r="L333" s="86"/>
      <c r="M333" s="86"/>
    </row>
    <row r="334" spans="1:13" ht="23.1" customHeight="1">
      <c r="A334" s="32" t="s">
        <v>711</v>
      </c>
      <c r="B334" s="41">
        <v>0</v>
      </c>
      <c r="C334" s="41">
        <v>0</v>
      </c>
      <c r="D334" s="41">
        <v>0</v>
      </c>
      <c r="E334" s="41">
        <v>0</v>
      </c>
      <c r="F334" s="41">
        <f>E334/درآمدها!$C$10*100</f>
        <v>0</v>
      </c>
      <c r="G334" s="41">
        <v>0</v>
      </c>
      <c r="H334" s="41">
        <v>0</v>
      </c>
      <c r="I334" s="41">
        <v>-1298330</v>
      </c>
      <c r="J334" s="41">
        <v>-1298330</v>
      </c>
      <c r="K334" s="31">
        <f>J334/درآمدها!$C$10*100</f>
        <v>-5.5707328980383639E-5</v>
      </c>
      <c r="L334" s="86"/>
      <c r="M334" s="86"/>
    </row>
    <row r="335" spans="1:13" ht="23.1" customHeight="1">
      <c r="A335" s="32" t="s">
        <v>594</v>
      </c>
      <c r="B335" s="41">
        <v>0</v>
      </c>
      <c r="C335" s="41">
        <v>0</v>
      </c>
      <c r="D335" s="41">
        <v>0</v>
      </c>
      <c r="E335" s="41">
        <v>0</v>
      </c>
      <c r="F335" s="41">
        <f>E335/درآمدها!$C$10*100</f>
        <v>0</v>
      </c>
      <c r="G335" s="41">
        <v>0</v>
      </c>
      <c r="H335" s="41">
        <v>0</v>
      </c>
      <c r="I335" s="41">
        <v>130236286</v>
      </c>
      <c r="J335" s="41">
        <v>130236286</v>
      </c>
      <c r="K335" s="31">
        <f>J335/درآمدها!$C$10*100</f>
        <v>5.588036654306172E-3</v>
      </c>
      <c r="L335" s="86"/>
      <c r="M335" s="86"/>
    </row>
    <row r="336" spans="1:13" ht="23.1" customHeight="1">
      <c r="A336" s="32" t="s">
        <v>634</v>
      </c>
      <c r="B336" s="41">
        <v>0</v>
      </c>
      <c r="C336" s="41">
        <v>0</v>
      </c>
      <c r="D336" s="41">
        <v>0</v>
      </c>
      <c r="E336" s="41">
        <v>0</v>
      </c>
      <c r="F336" s="41">
        <f>E336/درآمدها!$C$10*100</f>
        <v>0</v>
      </c>
      <c r="G336" s="41">
        <v>0</v>
      </c>
      <c r="H336" s="41">
        <v>0</v>
      </c>
      <c r="I336" s="41">
        <v>297368343</v>
      </c>
      <c r="J336" s="41">
        <v>297368343</v>
      </c>
      <c r="K336" s="31">
        <f>J336/درآمدها!$C$10*100</f>
        <v>1.2759156849069623E-2</v>
      </c>
      <c r="L336" s="86"/>
      <c r="M336" s="86"/>
    </row>
    <row r="337" spans="1:13" ht="23.1" customHeight="1">
      <c r="A337" s="32" t="s">
        <v>617</v>
      </c>
      <c r="B337" s="41">
        <v>0</v>
      </c>
      <c r="C337" s="41">
        <v>0</v>
      </c>
      <c r="D337" s="41">
        <v>0</v>
      </c>
      <c r="E337" s="41">
        <v>0</v>
      </c>
      <c r="F337" s="41">
        <f>E337/درآمدها!$C$10*100</f>
        <v>0</v>
      </c>
      <c r="G337" s="41">
        <v>0</v>
      </c>
      <c r="H337" s="41">
        <v>0</v>
      </c>
      <c r="I337" s="41">
        <v>12889874054</v>
      </c>
      <c r="J337" s="41">
        <v>12889874054</v>
      </c>
      <c r="K337" s="31">
        <f>J337/درآمدها!$C$10*100</f>
        <v>0.55306467110972513</v>
      </c>
      <c r="L337" s="86"/>
      <c r="M337" s="86"/>
    </row>
    <row r="338" spans="1:13" ht="23.1" customHeight="1">
      <c r="A338" s="32" t="s">
        <v>592</v>
      </c>
      <c r="B338" s="41">
        <v>0</v>
      </c>
      <c r="C338" s="41">
        <v>0</v>
      </c>
      <c r="D338" s="41">
        <v>0</v>
      </c>
      <c r="E338" s="41">
        <v>0</v>
      </c>
      <c r="F338" s="41">
        <f>E338/درآمدها!$C$10*100</f>
        <v>0</v>
      </c>
      <c r="G338" s="41">
        <v>0</v>
      </c>
      <c r="H338" s="41">
        <v>0</v>
      </c>
      <c r="I338" s="41">
        <v>20978775618</v>
      </c>
      <c r="J338" s="41">
        <v>20978775618</v>
      </c>
      <c r="K338" s="31">
        <f>J338/درآمدها!$C$10*100</f>
        <v>0.90013444575537582</v>
      </c>
      <c r="L338" s="86"/>
      <c r="M338" s="86"/>
    </row>
    <row r="339" spans="1:13" ht="23.1" customHeight="1">
      <c r="A339" s="32" t="s">
        <v>616</v>
      </c>
      <c r="B339" s="41">
        <v>0</v>
      </c>
      <c r="C339" s="41">
        <v>0</v>
      </c>
      <c r="D339" s="41">
        <v>0</v>
      </c>
      <c r="E339" s="41">
        <v>0</v>
      </c>
      <c r="F339" s="41">
        <f>E339/درآمدها!$C$10*100</f>
        <v>0</v>
      </c>
      <c r="G339" s="41">
        <v>0</v>
      </c>
      <c r="H339" s="41">
        <v>0</v>
      </c>
      <c r="I339" s="41">
        <v>661595451</v>
      </c>
      <c r="J339" s="41">
        <v>661595451</v>
      </c>
      <c r="K339" s="31">
        <f>J339/درآمدها!$C$10*100</f>
        <v>2.838701673748761E-2</v>
      </c>
      <c r="L339" s="86"/>
      <c r="M339" s="86"/>
    </row>
    <row r="340" spans="1:13" ht="23.1" customHeight="1">
      <c r="A340" s="32" t="s">
        <v>624</v>
      </c>
      <c r="B340" s="41">
        <v>0</v>
      </c>
      <c r="C340" s="41">
        <v>0</v>
      </c>
      <c r="D340" s="41">
        <v>0</v>
      </c>
      <c r="E340" s="41">
        <v>0</v>
      </c>
      <c r="F340" s="41">
        <f>E340/درآمدها!$C$10*100</f>
        <v>0</v>
      </c>
      <c r="G340" s="41">
        <v>0</v>
      </c>
      <c r="H340" s="41">
        <v>0</v>
      </c>
      <c r="I340" s="41">
        <v>1052019059</v>
      </c>
      <c r="J340" s="41">
        <v>1052019059</v>
      </c>
      <c r="K340" s="31">
        <f>J340/درآمدها!$C$10*100</f>
        <v>4.5138887504214353E-2</v>
      </c>
      <c r="L340" s="86"/>
      <c r="M340" s="86"/>
    </row>
    <row r="341" spans="1:13" ht="23.1" customHeight="1">
      <c r="A341" s="32" t="s">
        <v>611</v>
      </c>
      <c r="B341" s="41">
        <v>0</v>
      </c>
      <c r="C341" s="41">
        <v>0</v>
      </c>
      <c r="D341" s="41">
        <v>0</v>
      </c>
      <c r="E341" s="41">
        <v>0</v>
      </c>
      <c r="F341" s="41">
        <f>E341/درآمدها!$C$10*100</f>
        <v>0</v>
      </c>
      <c r="G341" s="41">
        <v>0</v>
      </c>
      <c r="H341" s="41">
        <v>0</v>
      </c>
      <c r="I341" s="41">
        <v>600677298</v>
      </c>
      <c r="J341" s="41">
        <v>600677298</v>
      </c>
      <c r="K341" s="31">
        <f>J341/درآمدها!$C$10*100</f>
        <v>2.5773207004947847E-2</v>
      </c>
      <c r="L341" s="86"/>
      <c r="M341" s="86"/>
    </row>
    <row r="342" spans="1:13" ht="23.1" customHeight="1">
      <c r="A342" s="32" t="s">
        <v>623</v>
      </c>
      <c r="B342" s="41">
        <v>0</v>
      </c>
      <c r="C342" s="41">
        <v>0</v>
      </c>
      <c r="D342" s="41">
        <v>0</v>
      </c>
      <c r="E342" s="41">
        <v>0</v>
      </c>
      <c r="F342" s="41">
        <f>E342/درآمدها!$C$10*100</f>
        <v>0</v>
      </c>
      <c r="G342" s="41">
        <v>0</v>
      </c>
      <c r="H342" s="41">
        <v>0</v>
      </c>
      <c r="I342" s="41">
        <v>169876251</v>
      </c>
      <c r="J342" s="41">
        <v>169876251</v>
      </c>
      <c r="K342" s="31">
        <f>J342/درآمدها!$C$10*100</f>
        <v>7.2888650808432577E-3</v>
      </c>
      <c r="L342" s="86"/>
      <c r="M342" s="86"/>
    </row>
    <row r="343" spans="1:13" ht="23.1" customHeight="1">
      <c r="A343" s="32" t="s">
        <v>626</v>
      </c>
      <c r="B343" s="41">
        <v>0</v>
      </c>
      <c r="C343" s="41">
        <v>0</v>
      </c>
      <c r="D343" s="41">
        <v>0</v>
      </c>
      <c r="E343" s="41">
        <v>0</v>
      </c>
      <c r="F343" s="41">
        <f>E343/درآمدها!$C$10*100</f>
        <v>0</v>
      </c>
      <c r="G343" s="41">
        <v>0</v>
      </c>
      <c r="H343" s="41">
        <v>0</v>
      </c>
      <c r="I343" s="41">
        <v>10497297</v>
      </c>
      <c r="J343" s="41">
        <v>10497297</v>
      </c>
      <c r="K343" s="31">
        <f>J343/درآمدها!$C$10*100</f>
        <v>4.5040658182726598E-4</v>
      </c>
      <c r="L343" s="86"/>
      <c r="M343" s="86"/>
    </row>
    <row r="344" spans="1:13" ht="23.1" customHeight="1">
      <c r="A344" s="32" t="s">
        <v>579</v>
      </c>
      <c r="B344" s="41">
        <v>0</v>
      </c>
      <c r="C344" s="41">
        <v>0</v>
      </c>
      <c r="D344" s="41">
        <v>0</v>
      </c>
      <c r="E344" s="41">
        <v>0</v>
      </c>
      <c r="F344" s="41">
        <f>E344/درآمدها!$C$10*100</f>
        <v>0</v>
      </c>
      <c r="G344" s="41">
        <v>0</v>
      </c>
      <c r="H344" s="41">
        <v>0</v>
      </c>
      <c r="I344" s="41">
        <v>80037394</v>
      </c>
      <c r="J344" s="41">
        <v>80037394</v>
      </c>
      <c r="K344" s="31">
        <f>J344/درآمدها!$C$10*100</f>
        <v>3.4341572930538336E-3</v>
      </c>
      <c r="L344" s="86"/>
      <c r="M344" s="86"/>
    </row>
    <row r="345" spans="1:13" ht="23.1" customHeight="1">
      <c r="A345" s="32" t="s">
        <v>692</v>
      </c>
      <c r="B345" s="41">
        <v>0</v>
      </c>
      <c r="C345" s="41">
        <v>0</v>
      </c>
      <c r="D345" s="41">
        <v>0</v>
      </c>
      <c r="E345" s="41">
        <v>0</v>
      </c>
      <c r="F345" s="41">
        <f>E345/درآمدها!$C$10*100</f>
        <v>0</v>
      </c>
      <c r="G345" s="41">
        <v>0</v>
      </c>
      <c r="H345" s="41">
        <v>0</v>
      </c>
      <c r="I345" s="41">
        <v>-40012728</v>
      </c>
      <c r="J345" s="41">
        <v>-40012728</v>
      </c>
      <c r="K345" s="31">
        <f>J345/درآمدها!$C$10*100</f>
        <v>-1.7168225351787358E-3</v>
      </c>
      <c r="L345" s="86"/>
      <c r="M345" s="86"/>
    </row>
    <row r="346" spans="1:13" ht="23.1" customHeight="1">
      <c r="A346" s="32" t="s">
        <v>672</v>
      </c>
      <c r="B346" s="41">
        <v>0</v>
      </c>
      <c r="C346" s="41">
        <v>0</v>
      </c>
      <c r="D346" s="41">
        <v>0</v>
      </c>
      <c r="E346" s="41">
        <v>0</v>
      </c>
      <c r="F346" s="41">
        <f>E346/درآمدها!$C$10*100</f>
        <v>0</v>
      </c>
      <c r="G346" s="41">
        <v>0</v>
      </c>
      <c r="H346" s="41">
        <v>0</v>
      </c>
      <c r="I346" s="41">
        <v>-22062383</v>
      </c>
      <c r="J346" s="41">
        <v>-22062383</v>
      </c>
      <c r="K346" s="31">
        <f>J346/درآمدها!$C$10*100</f>
        <v>-9.4662869060425578E-4</v>
      </c>
      <c r="L346" s="86"/>
      <c r="M346" s="86"/>
    </row>
    <row r="347" spans="1:13" ht="23.1" customHeight="1">
      <c r="A347" s="32" t="s">
        <v>641</v>
      </c>
      <c r="B347" s="41">
        <v>0</v>
      </c>
      <c r="C347" s="41">
        <v>0</v>
      </c>
      <c r="D347" s="41">
        <v>0</v>
      </c>
      <c r="E347" s="41">
        <v>0</v>
      </c>
      <c r="F347" s="41">
        <f>E347/درآمدها!$C$10*100</f>
        <v>0</v>
      </c>
      <c r="G347" s="41">
        <v>0</v>
      </c>
      <c r="H347" s="41">
        <v>0</v>
      </c>
      <c r="I347" s="41">
        <v>8627784</v>
      </c>
      <c r="J347" s="41">
        <v>8627784</v>
      </c>
      <c r="K347" s="31">
        <f>J347/درآمدها!$C$10*100</f>
        <v>3.7019155504354847E-4</v>
      </c>
      <c r="L347" s="86"/>
      <c r="M347" s="86"/>
    </row>
    <row r="348" spans="1:13" ht="23.1" customHeight="1">
      <c r="A348" s="32" t="s">
        <v>620</v>
      </c>
      <c r="B348" s="41">
        <v>0</v>
      </c>
      <c r="C348" s="41">
        <v>0</v>
      </c>
      <c r="D348" s="41">
        <v>0</v>
      </c>
      <c r="E348" s="41">
        <v>0</v>
      </c>
      <c r="F348" s="41">
        <f>E348/درآمدها!$C$10*100</f>
        <v>0</v>
      </c>
      <c r="G348" s="41">
        <v>0</v>
      </c>
      <c r="H348" s="41">
        <v>0</v>
      </c>
      <c r="I348" s="41">
        <v>-383720147</v>
      </c>
      <c r="J348" s="41">
        <v>-383720147</v>
      </c>
      <c r="K348" s="31">
        <f>J348/درآمدها!$C$10*100</f>
        <v>-1.6464245966225977E-2</v>
      </c>
      <c r="L348" s="86"/>
      <c r="M348" s="86"/>
    </row>
    <row r="349" spans="1:13" ht="23.1" customHeight="1">
      <c r="A349" s="32" t="s">
        <v>622</v>
      </c>
      <c r="B349" s="41">
        <v>0</v>
      </c>
      <c r="C349" s="41">
        <v>0</v>
      </c>
      <c r="D349" s="41">
        <v>0</v>
      </c>
      <c r="E349" s="41">
        <v>0</v>
      </c>
      <c r="F349" s="41">
        <f>E349/درآمدها!$C$10*100</f>
        <v>0</v>
      </c>
      <c r="G349" s="41">
        <v>0</v>
      </c>
      <c r="H349" s="41">
        <v>0</v>
      </c>
      <c r="I349" s="41">
        <v>-1680224138</v>
      </c>
      <c r="J349" s="41">
        <v>-1680224138</v>
      </c>
      <c r="K349" s="31">
        <f>J349/درآمدها!$C$10*100</f>
        <v>-7.2093226542055966E-2</v>
      </c>
      <c r="L349" s="86"/>
      <c r="M349" s="86"/>
    </row>
    <row r="350" spans="1:13" ht="23.1" customHeight="1">
      <c r="A350" s="32" t="s">
        <v>601</v>
      </c>
      <c r="B350" s="41">
        <v>0</v>
      </c>
      <c r="C350" s="41">
        <v>0</v>
      </c>
      <c r="D350" s="41">
        <v>0</v>
      </c>
      <c r="E350" s="41">
        <v>0</v>
      </c>
      <c r="F350" s="41">
        <f>E350/درآمدها!$C$10*100</f>
        <v>0</v>
      </c>
      <c r="G350" s="41">
        <v>0</v>
      </c>
      <c r="H350" s="41">
        <v>0</v>
      </c>
      <c r="I350" s="41">
        <v>-69641072</v>
      </c>
      <c r="J350" s="41">
        <v>-69641072</v>
      </c>
      <c r="K350" s="31">
        <f>J350/درآمدها!$C$10*100</f>
        <v>-2.9880832365042661E-3</v>
      </c>
      <c r="L350" s="86"/>
      <c r="M350" s="86"/>
    </row>
    <row r="351" spans="1:13" ht="23.1" customHeight="1">
      <c r="A351" s="32" t="s">
        <v>618</v>
      </c>
      <c r="B351" s="41">
        <v>0</v>
      </c>
      <c r="C351" s="41">
        <v>0</v>
      </c>
      <c r="D351" s="41">
        <v>0</v>
      </c>
      <c r="E351" s="41">
        <v>0</v>
      </c>
      <c r="F351" s="41">
        <f>E351/درآمدها!$C$10*100</f>
        <v>0</v>
      </c>
      <c r="G351" s="41">
        <v>0</v>
      </c>
      <c r="H351" s="41">
        <v>0</v>
      </c>
      <c r="I351" s="41">
        <v>-995737244</v>
      </c>
      <c r="J351" s="41">
        <v>-995737244</v>
      </c>
      <c r="K351" s="31">
        <f>J351/درآمدها!$C$10*100</f>
        <v>-4.2724008710827398E-2</v>
      </c>
      <c r="L351" s="86"/>
      <c r="M351" s="86"/>
    </row>
    <row r="352" spans="1:13" ht="23.1" customHeight="1">
      <c r="A352" s="32" t="s">
        <v>625</v>
      </c>
      <c r="B352" s="41">
        <v>0</v>
      </c>
      <c r="C352" s="41">
        <v>0</v>
      </c>
      <c r="D352" s="41">
        <v>0</v>
      </c>
      <c r="E352" s="41">
        <v>0</v>
      </c>
      <c r="F352" s="41">
        <f>E352/درآمدها!$C$10*100</f>
        <v>0</v>
      </c>
      <c r="G352" s="41">
        <v>0</v>
      </c>
      <c r="H352" s="41">
        <v>0</v>
      </c>
      <c r="I352" s="41">
        <v>5097893976</v>
      </c>
      <c r="J352" s="41">
        <v>5097893976</v>
      </c>
      <c r="K352" s="31">
        <f>J352/درآمدها!$C$10*100</f>
        <v>0.21873488005988306</v>
      </c>
      <c r="L352" s="86"/>
      <c r="M352" s="86"/>
    </row>
    <row r="353" spans="1:13" ht="23.1" customHeight="1">
      <c r="A353" s="32" t="s">
        <v>691</v>
      </c>
      <c r="B353" s="41">
        <v>0</v>
      </c>
      <c r="C353" s="41">
        <v>0</v>
      </c>
      <c r="D353" s="41">
        <v>0</v>
      </c>
      <c r="E353" s="41">
        <v>0</v>
      </c>
      <c r="F353" s="41">
        <f>E353/درآمدها!$C$10*100</f>
        <v>0</v>
      </c>
      <c r="G353" s="41">
        <v>0</v>
      </c>
      <c r="H353" s="41">
        <v>0</v>
      </c>
      <c r="I353" s="41">
        <v>168349202</v>
      </c>
      <c r="J353" s="41">
        <v>168349202</v>
      </c>
      <c r="K353" s="31">
        <f>J353/درآمدها!$C$10*100</f>
        <v>7.2233441262229631E-3</v>
      </c>
      <c r="L353" s="86"/>
      <c r="M353" s="86"/>
    </row>
    <row r="354" spans="1:13" ht="23.1" customHeight="1">
      <c r="A354" s="32" t="s">
        <v>673</v>
      </c>
      <c r="B354" s="41">
        <v>0</v>
      </c>
      <c r="C354" s="41">
        <v>0</v>
      </c>
      <c r="D354" s="41">
        <v>0</v>
      </c>
      <c r="E354" s="41">
        <v>0</v>
      </c>
      <c r="F354" s="41">
        <f>E354/درآمدها!$C$10*100</f>
        <v>0</v>
      </c>
      <c r="G354" s="41">
        <v>0</v>
      </c>
      <c r="H354" s="41">
        <v>0</v>
      </c>
      <c r="I354" s="41">
        <v>999743</v>
      </c>
      <c r="J354" s="41">
        <v>999743</v>
      </c>
      <c r="K354" s="31">
        <f>J354/درآمدها!$C$10*100</f>
        <v>4.2895883324605981E-5</v>
      </c>
      <c r="L354" s="86"/>
      <c r="M354" s="86"/>
    </row>
    <row r="355" spans="1:13" ht="23.1" customHeight="1">
      <c r="A355" s="32" t="s">
        <v>705</v>
      </c>
      <c r="B355" s="41">
        <v>0</v>
      </c>
      <c r="C355" s="41">
        <v>0</v>
      </c>
      <c r="D355" s="41">
        <v>0</v>
      </c>
      <c r="E355" s="41">
        <v>0</v>
      </c>
      <c r="F355" s="41">
        <f>E355/درآمدها!$C$10*100</f>
        <v>0</v>
      </c>
      <c r="G355" s="41">
        <v>0</v>
      </c>
      <c r="H355" s="41">
        <v>0</v>
      </c>
      <c r="I355" s="41">
        <v>4288899</v>
      </c>
      <c r="J355" s="41">
        <v>4288899</v>
      </c>
      <c r="K355" s="31">
        <f>J355/درآمدها!$C$10*100</f>
        <v>1.8402340511013257E-4</v>
      </c>
      <c r="L355" s="86"/>
      <c r="M355" s="86"/>
    </row>
    <row r="356" spans="1:13" ht="23.1" customHeight="1">
      <c r="A356" s="32" t="s">
        <v>670</v>
      </c>
      <c r="B356" s="41">
        <v>0</v>
      </c>
      <c r="C356" s="41">
        <v>0</v>
      </c>
      <c r="D356" s="41">
        <v>0</v>
      </c>
      <c r="E356" s="41">
        <v>0</v>
      </c>
      <c r="F356" s="41">
        <f>E356/درآمدها!$C$10*100</f>
        <v>0</v>
      </c>
      <c r="G356" s="41">
        <v>0</v>
      </c>
      <c r="H356" s="41">
        <v>0</v>
      </c>
      <c r="I356" s="41">
        <v>-5481771</v>
      </c>
      <c r="J356" s="41">
        <v>-5481771</v>
      </c>
      <c r="K356" s="31">
        <f>J356/درآمدها!$C$10*100</f>
        <v>-2.3520585713349194E-4</v>
      </c>
      <c r="L356" s="86"/>
      <c r="M356" s="86"/>
    </row>
    <row r="357" spans="1:13" ht="23.1" customHeight="1">
      <c r="A357" s="32" t="s">
        <v>658</v>
      </c>
      <c r="B357" s="41">
        <v>0</v>
      </c>
      <c r="C357" s="41">
        <v>0</v>
      </c>
      <c r="D357" s="41">
        <v>0</v>
      </c>
      <c r="E357" s="41">
        <v>0</v>
      </c>
      <c r="F357" s="41">
        <f>E357/درآمدها!$C$10*100</f>
        <v>0</v>
      </c>
      <c r="G357" s="41">
        <v>0</v>
      </c>
      <c r="H357" s="41">
        <v>0</v>
      </c>
      <c r="I357" s="41">
        <v>24965728</v>
      </c>
      <c r="J357" s="41">
        <v>24965728</v>
      </c>
      <c r="K357" s="31">
        <f>J357/درآمدها!$C$10*100</f>
        <v>1.0712022543812245E-3</v>
      </c>
      <c r="L357" s="86"/>
      <c r="M357" s="86"/>
    </row>
    <row r="358" spans="1:13" ht="23.1" customHeight="1">
      <c r="A358" s="32" t="s">
        <v>655</v>
      </c>
      <c r="B358" s="41">
        <v>0</v>
      </c>
      <c r="C358" s="41">
        <v>0</v>
      </c>
      <c r="D358" s="41">
        <v>0</v>
      </c>
      <c r="E358" s="41">
        <v>0</v>
      </c>
      <c r="F358" s="41">
        <f>E358/درآمدها!$C$10*100</f>
        <v>0</v>
      </c>
      <c r="G358" s="41">
        <v>0</v>
      </c>
      <c r="H358" s="41">
        <v>0</v>
      </c>
      <c r="I358" s="41">
        <v>2863684881</v>
      </c>
      <c r="J358" s="41">
        <v>2863684881</v>
      </c>
      <c r="K358" s="31">
        <f>J358/درآمدها!$C$10*100</f>
        <v>0.12287187060455954</v>
      </c>
      <c r="L358" s="86"/>
      <c r="M358" s="86"/>
    </row>
    <row r="359" spans="1:13" ht="23.1" customHeight="1">
      <c r="A359" s="32" t="s">
        <v>699</v>
      </c>
      <c r="B359" s="41">
        <v>0</v>
      </c>
      <c r="C359" s="41">
        <v>0</v>
      </c>
      <c r="D359" s="41">
        <v>0</v>
      </c>
      <c r="E359" s="41">
        <v>0</v>
      </c>
      <c r="F359" s="41">
        <f>E359/درآمدها!$C$10*100</f>
        <v>0</v>
      </c>
      <c r="G359" s="41">
        <v>0</v>
      </c>
      <c r="H359" s="41">
        <v>0</v>
      </c>
      <c r="I359" s="41">
        <v>18995109</v>
      </c>
      <c r="J359" s="41">
        <v>18995109</v>
      </c>
      <c r="K359" s="31">
        <f>J359/درآمدها!$C$10*100</f>
        <v>8.1502143991223042E-4</v>
      </c>
      <c r="L359" s="86"/>
      <c r="M359" s="86"/>
    </row>
    <row r="360" spans="1:13" ht="23.1" customHeight="1">
      <c r="A360" s="32" t="s">
        <v>661</v>
      </c>
      <c r="B360" s="41">
        <v>0</v>
      </c>
      <c r="C360" s="41">
        <v>0</v>
      </c>
      <c r="D360" s="41">
        <v>0</v>
      </c>
      <c r="E360" s="41">
        <v>0</v>
      </c>
      <c r="F360" s="41">
        <f>E360/درآمدها!$C$10*100</f>
        <v>0</v>
      </c>
      <c r="G360" s="41">
        <v>0</v>
      </c>
      <c r="H360" s="41">
        <v>0</v>
      </c>
      <c r="I360" s="41">
        <v>803513625</v>
      </c>
      <c r="J360" s="41">
        <v>803513625</v>
      </c>
      <c r="K360" s="31">
        <f>J360/درآمدها!$C$10*100</f>
        <v>3.4476287113519383E-2</v>
      </c>
      <c r="L360" s="86"/>
      <c r="M360" s="86"/>
    </row>
    <row r="361" spans="1:13" ht="23.1" customHeight="1">
      <c r="A361" s="32" t="s">
        <v>733</v>
      </c>
      <c r="B361" s="41">
        <v>0</v>
      </c>
      <c r="C361" s="41">
        <v>0</v>
      </c>
      <c r="D361" s="41">
        <v>0</v>
      </c>
      <c r="E361" s="41">
        <v>0</v>
      </c>
      <c r="F361" s="41">
        <f>E361/درآمدها!$C$10*100</f>
        <v>0</v>
      </c>
      <c r="G361" s="41">
        <v>0</v>
      </c>
      <c r="H361" s="41">
        <v>0</v>
      </c>
      <c r="I361" s="41">
        <v>-1487581764</v>
      </c>
      <c r="J361" s="41">
        <v>-1487581764</v>
      </c>
      <c r="K361" s="31">
        <f>J361/درآمدها!$C$10*100</f>
        <v>-6.3827537461483161E-2</v>
      </c>
      <c r="L361" s="86"/>
      <c r="M361" s="86"/>
    </row>
    <row r="362" spans="1:13" ht="23.1" customHeight="1">
      <c r="A362" s="32" t="s">
        <v>669</v>
      </c>
      <c r="B362" s="41">
        <v>0</v>
      </c>
      <c r="C362" s="41">
        <v>0</v>
      </c>
      <c r="D362" s="41">
        <v>0</v>
      </c>
      <c r="E362" s="41">
        <v>0</v>
      </c>
      <c r="F362" s="41">
        <f>E362/درآمدها!$C$10*100</f>
        <v>0</v>
      </c>
      <c r="G362" s="41">
        <v>0</v>
      </c>
      <c r="H362" s="41">
        <v>0</v>
      </c>
      <c r="I362" s="41">
        <v>185352261</v>
      </c>
      <c r="J362" s="41">
        <v>185352261</v>
      </c>
      <c r="K362" s="31">
        <f>J362/درآمدها!$C$10*100</f>
        <v>7.9528928552717211E-3</v>
      </c>
      <c r="L362" s="86"/>
      <c r="M362" s="86"/>
    </row>
    <row r="363" spans="1:13" ht="23.1" customHeight="1">
      <c r="A363" s="32" t="s">
        <v>706</v>
      </c>
      <c r="B363" s="41">
        <v>0</v>
      </c>
      <c r="C363" s="41">
        <v>0</v>
      </c>
      <c r="D363" s="41">
        <v>0</v>
      </c>
      <c r="E363" s="41">
        <v>0</v>
      </c>
      <c r="F363" s="41">
        <f>E363/درآمدها!$C$10*100</f>
        <v>0</v>
      </c>
      <c r="G363" s="41">
        <v>0</v>
      </c>
      <c r="H363" s="41">
        <v>0</v>
      </c>
      <c r="I363" s="41">
        <v>202287462</v>
      </c>
      <c r="J363" s="41">
        <v>202287462</v>
      </c>
      <c r="K363" s="31">
        <f>J363/درآمدها!$C$10*100</f>
        <v>8.6795300071945154E-3</v>
      </c>
      <c r="L363" s="86"/>
      <c r="M363" s="86"/>
    </row>
    <row r="364" spans="1:13" ht="23.1" customHeight="1">
      <c r="A364" s="32" t="s">
        <v>640</v>
      </c>
      <c r="B364" s="41">
        <v>0</v>
      </c>
      <c r="C364" s="41">
        <v>0</v>
      </c>
      <c r="D364" s="41">
        <v>0</v>
      </c>
      <c r="E364" s="41">
        <v>0</v>
      </c>
      <c r="F364" s="41">
        <f>E364/درآمدها!$C$10*100</f>
        <v>0</v>
      </c>
      <c r="G364" s="41">
        <v>0</v>
      </c>
      <c r="H364" s="41">
        <v>0</v>
      </c>
      <c r="I364" s="41">
        <v>109973</v>
      </c>
      <c r="J364" s="41">
        <v>109973</v>
      </c>
      <c r="K364" s="31">
        <f>J364/درآمدها!$C$10*100</f>
        <v>4.7186016574828668E-6</v>
      </c>
      <c r="L364" s="86"/>
      <c r="M364" s="86"/>
    </row>
    <row r="365" spans="1:13" ht="23.1" customHeight="1">
      <c r="A365" s="32" t="s">
        <v>614</v>
      </c>
      <c r="B365" s="41">
        <v>0</v>
      </c>
      <c r="C365" s="41">
        <v>0</v>
      </c>
      <c r="D365" s="41">
        <v>0</v>
      </c>
      <c r="E365" s="41">
        <v>0</v>
      </c>
      <c r="F365" s="41">
        <f>E365/درآمدها!$C$10*100</f>
        <v>0</v>
      </c>
      <c r="G365" s="41">
        <v>0</v>
      </c>
      <c r="H365" s="41">
        <v>0</v>
      </c>
      <c r="I365" s="41">
        <v>-3422872571</v>
      </c>
      <c r="J365" s="41">
        <v>-3422872571</v>
      </c>
      <c r="K365" s="31">
        <f>J365/درآمدها!$C$10*100</f>
        <v>-0.14686488671649622</v>
      </c>
      <c r="L365" s="86"/>
      <c r="M365" s="86"/>
    </row>
    <row r="366" spans="1:13" ht="23.1" customHeight="1">
      <c r="A366" s="32" t="s">
        <v>610</v>
      </c>
      <c r="B366" s="41">
        <v>0</v>
      </c>
      <c r="C366" s="41">
        <v>0</v>
      </c>
      <c r="D366" s="41">
        <v>0</v>
      </c>
      <c r="E366" s="41">
        <v>0</v>
      </c>
      <c r="F366" s="41">
        <f>E366/درآمدها!$C$10*100</f>
        <v>0</v>
      </c>
      <c r="G366" s="41">
        <v>0</v>
      </c>
      <c r="H366" s="41">
        <v>0</v>
      </c>
      <c r="I366" s="41">
        <v>874061410</v>
      </c>
      <c r="J366" s="41">
        <v>874061410</v>
      </c>
      <c r="K366" s="31">
        <f>J366/درآمدها!$C$10*100</f>
        <v>3.7503274603473684E-2</v>
      </c>
      <c r="L366" s="86"/>
      <c r="M366" s="86"/>
    </row>
    <row r="367" spans="1:13" ht="23.1" customHeight="1">
      <c r="A367" s="32" t="s">
        <v>619</v>
      </c>
      <c r="B367" s="41">
        <v>0</v>
      </c>
      <c r="C367" s="41">
        <v>0</v>
      </c>
      <c r="D367" s="41">
        <v>0</v>
      </c>
      <c r="E367" s="41">
        <v>0</v>
      </c>
      <c r="F367" s="41">
        <f>E367/درآمدها!$C$10*100</f>
        <v>0</v>
      </c>
      <c r="G367" s="41">
        <v>0</v>
      </c>
      <c r="H367" s="41">
        <v>0</v>
      </c>
      <c r="I367" s="41">
        <v>320088551</v>
      </c>
      <c r="J367" s="41">
        <v>320088551</v>
      </c>
      <c r="K367" s="31">
        <f>J367/درآمدها!$C$10*100</f>
        <v>1.3734010778008138E-2</v>
      </c>
      <c r="L367" s="86"/>
      <c r="M367" s="86"/>
    </row>
    <row r="368" spans="1:13" ht="23.1" customHeight="1">
      <c r="A368" s="32" t="s">
        <v>603</v>
      </c>
      <c r="B368" s="41">
        <v>0</v>
      </c>
      <c r="C368" s="41">
        <v>0</v>
      </c>
      <c r="D368" s="41">
        <v>0</v>
      </c>
      <c r="E368" s="41">
        <v>0</v>
      </c>
      <c r="F368" s="41">
        <f>E368/درآمدها!$C$10*100</f>
        <v>0</v>
      </c>
      <c r="G368" s="41">
        <v>0</v>
      </c>
      <c r="H368" s="41">
        <v>0</v>
      </c>
      <c r="I368" s="41">
        <v>1002536724</v>
      </c>
      <c r="J368" s="41">
        <v>1002536724</v>
      </c>
      <c r="K368" s="31">
        <f>J368/درآمدها!$C$10*100</f>
        <v>4.3015753389957931E-2</v>
      </c>
      <c r="L368" s="86"/>
      <c r="M368" s="86"/>
    </row>
    <row r="369" spans="1:13" ht="23.1" customHeight="1">
      <c r="A369" s="32" t="s">
        <v>747</v>
      </c>
      <c r="B369" s="41">
        <v>0</v>
      </c>
      <c r="C369" s="41">
        <v>0</v>
      </c>
      <c r="D369" s="41">
        <v>0</v>
      </c>
      <c r="E369" s="41">
        <v>0</v>
      </c>
      <c r="F369" s="41">
        <f>E369/درآمدها!$C$10*100</f>
        <v>0</v>
      </c>
      <c r="G369" s="41">
        <v>0</v>
      </c>
      <c r="H369" s="41">
        <v>0</v>
      </c>
      <c r="I369" s="41">
        <v>-63951688</v>
      </c>
      <c r="J369" s="41">
        <v>-63951688</v>
      </c>
      <c r="K369" s="31">
        <f>J369/درآمدها!$C$10*100</f>
        <v>-2.7439693469817786E-3</v>
      </c>
      <c r="L369" s="86"/>
      <c r="M369" s="86"/>
    </row>
    <row r="370" spans="1:13" ht="23.1" customHeight="1">
      <c r="A370" s="32" t="s">
        <v>606</v>
      </c>
      <c r="B370" s="41">
        <v>0</v>
      </c>
      <c r="C370" s="41">
        <v>0</v>
      </c>
      <c r="D370" s="41">
        <v>0</v>
      </c>
      <c r="E370" s="41">
        <v>0</v>
      </c>
      <c r="F370" s="41">
        <f>E370/درآمدها!$C$10*100</f>
        <v>0</v>
      </c>
      <c r="G370" s="41">
        <v>0</v>
      </c>
      <c r="H370" s="41">
        <v>0</v>
      </c>
      <c r="I370" s="41">
        <v>842860879</v>
      </c>
      <c r="J370" s="41">
        <v>842860879</v>
      </c>
      <c r="K370" s="31">
        <f>J370/درآمدها!$C$10*100</f>
        <v>3.61645562154062E-2</v>
      </c>
      <c r="L370" s="86"/>
      <c r="M370" s="86"/>
    </row>
    <row r="371" spans="1:13" ht="23.1" customHeight="1">
      <c r="A371" s="32" t="s">
        <v>630</v>
      </c>
      <c r="B371" s="41">
        <v>0</v>
      </c>
      <c r="C371" s="41">
        <v>0</v>
      </c>
      <c r="D371" s="41">
        <v>0</v>
      </c>
      <c r="E371" s="41">
        <v>0</v>
      </c>
      <c r="F371" s="41">
        <f>E371/درآمدها!$C$10*100</f>
        <v>0</v>
      </c>
      <c r="G371" s="41">
        <v>0</v>
      </c>
      <c r="H371" s="41">
        <v>0</v>
      </c>
      <c r="I371" s="41">
        <v>6907870177</v>
      </c>
      <c r="J371" s="41">
        <v>6907870177</v>
      </c>
      <c r="K371" s="31">
        <f>J371/درآمدها!$C$10*100</f>
        <v>0.2963953667433703</v>
      </c>
      <c r="L371" s="86"/>
      <c r="M371" s="86"/>
    </row>
    <row r="372" spans="1:13" ht="23.1" customHeight="1">
      <c r="A372" s="32" t="s">
        <v>631</v>
      </c>
      <c r="B372" s="41">
        <v>0</v>
      </c>
      <c r="C372" s="41">
        <v>0</v>
      </c>
      <c r="D372" s="41">
        <v>0</v>
      </c>
      <c r="E372" s="41">
        <v>0</v>
      </c>
      <c r="F372" s="41">
        <f>E372/درآمدها!$C$10*100</f>
        <v>0</v>
      </c>
      <c r="G372" s="41">
        <v>0</v>
      </c>
      <c r="H372" s="41">
        <v>0</v>
      </c>
      <c r="I372" s="41">
        <v>852516097</v>
      </c>
      <c r="J372" s="41">
        <v>852516097</v>
      </c>
      <c r="K372" s="31">
        <f>J372/درآمدها!$C$10*100</f>
        <v>3.6578831789030257E-2</v>
      </c>
      <c r="L372" s="86"/>
      <c r="M372" s="86"/>
    </row>
    <row r="373" spans="1:13" ht="23.1" customHeight="1">
      <c r="A373" s="32" t="s">
        <v>756</v>
      </c>
      <c r="B373" s="41">
        <v>0</v>
      </c>
      <c r="C373" s="41">
        <v>0</v>
      </c>
      <c r="D373" s="41">
        <v>0</v>
      </c>
      <c r="E373" s="41">
        <v>0</v>
      </c>
      <c r="F373" s="41">
        <f>E373/درآمدها!$C$10*100</f>
        <v>0</v>
      </c>
      <c r="G373" s="41">
        <v>0</v>
      </c>
      <c r="H373" s="41">
        <v>0</v>
      </c>
      <c r="I373" s="41">
        <v>-2551788</v>
      </c>
      <c r="J373" s="41">
        <v>-2551788</v>
      </c>
      <c r="K373" s="31">
        <f>J373/درآمدها!$C$10*100</f>
        <v>-1.0948933907727251E-4</v>
      </c>
      <c r="L373" s="86"/>
      <c r="M373" s="86"/>
    </row>
    <row r="374" spans="1:13" ht="23.1" customHeight="1">
      <c r="A374" s="32" t="s">
        <v>665</v>
      </c>
      <c r="B374" s="41">
        <v>0</v>
      </c>
      <c r="C374" s="41">
        <v>0</v>
      </c>
      <c r="D374" s="41">
        <v>0</v>
      </c>
      <c r="E374" s="41">
        <v>0</v>
      </c>
      <c r="F374" s="41">
        <f>E374/درآمدها!$C$10*100</f>
        <v>0</v>
      </c>
      <c r="G374" s="41">
        <v>0</v>
      </c>
      <c r="H374" s="41">
        <v>0</v>
      </c>
      <c r="I374" s="41">
        <v>-2672273526</v>
      </c>
      <c r="J374" s="41">
        <v>-2672273526</v>
      </c>
      <c r="K374" s="31">
        <f>J374/درآمدها!$C$10*100</f>
        <v>-0.11465900074592113</v>
      </c>
      <c r="L374" s="86"/>
      <c r="M374" s="86"/>
    </row>
    <row r="375" spans="1:13" ht="23.1" customHeight="1">
      <c r="A375" s="32" t="s">
        <v>714</v>
      </c>
      <c r="B375" s="41">
        <v>0</v>
      </c>
      <c r="C375" s="41">
        <v>0</v>
      </c>
      <c r="D375" s="41">
        <v>0</v>
      </c>
      <c r="E375" s="41">
        <v>0</v>
      </c>
      <c r="F375" s="41">
        <f>E375/درآمدها!$C$10*100</f>
        <v>0</v>
      </c>
      <c r="G375" s="41">
        <v>0</v>
      </c>
      <c r="H375" s="41">
        <v>0</v>
      </c>
      <c r="I375" s="41">
        <v>2018231961</v>
      </c>
      <c r="J375" s="41">
        <v>2018231961</v>
      </c>
      <c r="K375" s="31">
        <f>J375/درآمدها!$C$10*100</f>
        <v>8.6596097918211698E-2</v>
      </c>
      <c r="L375" s="86"/>
      <c r="M375" s="86"/>
    </row>
    <row r="376" spans="1:13" ht="23.1" customHeight="1">
      <c r="A376" s="32" t="s">
        <v>629</v>
      </c>
      <c r="B376" s="41">
        <v>0</v>
      </c>
      <c r="C376" s="41">
        <v>0</v>
      </c>
      <c r="D376" s="41">
        <v>0</v>
      </c>
      <c r="E376" s="41">
        <v>0</v>
      </c>
      <c r="F376" s="41">
        <f>E376/درآمدها!$C$10*100</f>
        <v>0</v>
      </c>
      <c r="G376" s="41">
        <v>0</v>
      </c>
      <c r="H376" s="41">
        <v>0</v>
      </c>
      <c r="I376" s="41">
        <v>-3120686533</v>
      </c>
      <c r="J376" s="41">
        <v>-3120686533</v>
      </c>
      <c r="K376" s="31">
        <f>J376/درآمدها!$C$10*100</f>
        <v>-0.13389901745972432</v>
      </c>
      <c r="L376" s="86"/>
      <c r="M376" s="86"/>
    </row>
    <row r="377" spans="1:13" ht="23.1" customHeight="1">
      <c r="A377" s="32" t="s">
        <v>718</v>
      </c>
      <c r="B377" s="41">
        <v>0</v>
      </c>
      <c r="C377" s="41">
        <v>0</v>
      </c>
      <c r="D377" s="41">
        <v>0</v>
      </c>
      <c r="E377" s="41">
        <v>0</v>
      </c>
      <c r="F377" s="41">
        <f>E377/درآمدها!$C$10*100</f>
        <v>0</v>
      </c>
      <c r="G377" s="41">
        <v>0</v>
      </c>
      <c r="H377" s="41">
        <v>0</v>
      </c>
      <c r="I377" s="41">
        <v>30691843</v>
      </c>
      <c r="J377" s="41">
        <v>30691843</v>
      </c>
      <c r="K377" s="31">
        <f>J377/درآمدها!$C$10*100</f>
        <v>1.3168921576296355E-3</v>
      </c>
      <c r="L377" s="86"/>
      <c r="M377" s="86"/>
    </row>
    <row r="378" spans="1:13" ht="23.1" customHeight="1">
      <c r="A378" s="32" t="s">
        <v>704</v>
      </c>
      <c r="B378" s="41">
        <v>0</v>
      </c>
      <c r="C378" s="41">
        <v>0</v>
      </c>
      <c r="D378" s="41">
        <v>0</v>
      </c>
      <c r="E378" s="41">
        <v>0</v>
      </c>
      <c r="F378" s="41">
        <f>E378/درآمدها!$C$10*100</f>
        <v>0</v>
      </c>
      <c r="G378" s="41">
        <v>0</v>
      </c>
      <c r="H378" s="41">
        <v>0</v>
      </c>
      <c r="I378" s="41">
        <v>269430347</v>
      </c>
      <c r="J378" s="41">
        <v>269430347</v>
      </c>
      <c r="K378" s="31">
        <f>J378/درآمدها!$C$10*100</f>
        <v>1.1560423757925891E-2</v>
      </c>
      <c r="L378" s="86"/>
      <c r="M378" s="86"/>
    </row>
    <row r="379" spans="1:13" ht="23.1" customHeight="1">
      <c r="A379" s="32" t="s">
        <v>684</v>
      </c>
      <c r="B379" s="41">
        <v>0</v>
      </c>
      <c r="C379" s="41">
        <v>0</v>
      </c>
      <c r="D379" s="41">
        <v>0</v>
      </c>
      <c r="E379" s="41">
        <v>0</v>
      </c>
      <c r="F379" s="41">
        <f>E379/درآمدها!$C$10*100</f>
        <v>0</v>
      </c>
      <c r="G379" s="41">
        <v>0</v>
      </c>
      <c r="H379" s="41">
        <v>0</v>
      </c>
      <c r="I379" s="41">
        <v>1016582</v>
      </c>
      <c r="J379" s="41">
        <v>1016582</v>
      </c>
      <c r="K379" s="31">
        <f>J379/درآمدها!$C$10*100</f>
        <v>4.361839278884133E-5</v>
      </c>
      <c r="L379" s="86"/>
      <c r="M379" s="86"/>
    </row>
    <row r="380" spans="1:13" ht="23.1" customHeight="1">
      <c r="A380" s="32" t="s">
        <v>632</v>
      </c>
      <c r="B380" s="41">
        <v>0</v>
      </c>
      <c r="C380" s="41">
        <v>0</v>
      </c>
      <c r="D380" s="41">
        <v>0</v>
      </c>
      <c r="E380" s="41">
        <v>0</v>
      </c>
      <c r="F380" s="41">
        <f>E380/درآمدها!$C$10*100</f>
        <v>0</v>
      </c>
      <c r="G380" s="41">
        <v>0</v>
      </c>
      <c r="H380" s="41">
        <v>0</v>
      </c>
      <c r="I380" s="41">
        <v>589967</v>
      </c>
      <c r="J380" s="41">
        <v>589967</v>
      </c>
      <c r="K380" s="31">
        <f>J380/درآمدها!$C$10*100</f>
        <v>2.5313661208298349E-5</v>
      </c>
      <c r="L380" s="86"/>
      <c r="M380" s="86"/>
    </row>
    <row r="381" spans="1:13" ht="23.1" customHeight="1">
      <c r="A381" s="32" t="s">
        <v>649</v>
      </c>
      <c r="B381" s="41">
        <v>0</v>
      </c>
      <c r="C381" s="41">
        <v>0</v>
      </c>
      <c r="D381" s="41">
        <v>0</v>
      </c>
      <c r="E381" s="41">
        <v>0</v>
      </c>
      <c r="F381" s="41">
        <f>E381/درآمدها!$C$10*100</f>
        <v>0</v>
      </c>
      <c r="G381" s="41">
        <v>0</v>
      </c>
      <c r="H381" s="41">
        <v>0</v>
      </c>
      <c r="I381" s="41">
        <v>-2148571572</v>
      </c>
      <c r="J381" s="41">
        <v>-2148571572</v>
      </c>
      <c r="K381" s="31">
        <f>J381/درآمدها!$C$10*100</f>
        <v>-9.2188567929035015E-2</v>
      </c>
      <c r="L381" s="86"/>
      <c r="M381" s="86"/>
    </row>
    <row r="382" spans="1:13" ht="23.1" customHeight="1">
      <c r="A382" s="32" t="s">
        <v>642</v>
      </c>
      <c r="B382" s="41">
        <v>0</v>
      </c>
      <c r="C382" s="41">
        <v>0</v>
      </c>
      <c r="D382" s="41">
        <v>0</v>
      </c>
      <c r="E382" s="41">
        <v>0</v>
      </c>
      <c r="F382" s="41">
        <f>E382/درآمدها!$C$10*100</f>
        <v>0</v>
      </c>
      <c r="G382" s="41">
        <v>0</v>
      </c>
      <c r="H382" s="41">
        <v>0</v>
      </c>
      <c r="I382" s="41">
        <v>-144751637</v>
      </c>
      <c r="J382" s="41">
        <v>-144751637</v>
      </c>
      <c r="K382" s="31">
        <f>J382/درآمدها!$C$10*100</f>
        <v>-6.210845519096125E-3</v>
      </c>
      <c r="L382" s="86"/>
      <c r="M382" s="86"/>
    </row>
    <row r="383" spans="1:13" ht="23.1" customHeight="1">
      <c r="A383" s="32" t="s">
        <v>637</v>
      </c>
      <c r="B383" s="41">
        <v>0</v>
      </c>
      <c r="C383" s="41">
        <v>0</v>
      </c>
      <c r="D383" s="41">
        <v>0</v>
      </c>
      <c r="E383" s="41">
        <v>0</v>
      </c>
      <c r="F383" s="41">
        <f>E383/درآمدها!$C$10*100</f>
        <v>0</v>
      </c>
      <c r="G383" s="41">
        <v>0</v>
      </c>
      <c r="H383" s="41">
        <v>0</v>
      </c>
      <c r="I383" s="41">
        <v>7044463598</v>
      </c>
      <c r="J383" s="41">
        <v>7044463598</v>
      </c>
      <c r="K383" s="31">
        <f>J383/درآمدها!$C$10*100</f>
        <v>0.30225616841952585</v>
      </c>
      <c r="L383" s="86"/>
      <c r="M383" s="86"/>
    </row>
    <row r="384" spans="1:13" ht="23.1" customHeight="1">
      <c r="A384" s="32" t="s">
        <v>707</v>
      </c>
      <c r="B384" s="41">
        <v>0</v>
      </c>
      <c r="C384" s="41">
        <v>0</v>
      </c>
      <c r="D384" s="41">
        <v>0</v>
      </c>
      <c r="E384" s="41">
        <v>0</v>
      </c>
      <c r="F384" s="41">
        <f>E384/درآمدها!$C$10*100</f>
        <v>0</v>
      </c>
      <c r="G384" s="41">
        <v>0</v>
      </c>
      <c r="H384" s="41">
        <v>0</v>
      </c>
      <c r="I384" s="41">
        <v>1132699997</v>
      </c>
      <c r="J384" s="41">
        <v>1132699997</v>
      </c>
      <c r="K384" s="31">
        <f>J384/درآمدها!$C$10*100</f>
        <v>4.8600657282015021E-2</v>
      </c>
      <c r="L384" s="86"/>
      <c r="M384" s="86"/>
    </row>
    <row r="385" spans="1:13" ht="23.1" customHeight="1">
      <c r="A385" s="32" t="s">
        <v>757</v>
      </c>
      <c r="B385" s="41">
        <v>0</v>
      </c>
      <c r="C385" s="41">
        <v>0</v>
      </c>
      <c r="D385" s="41">
        <v>0</v>
      </c>
      <c r="E385" s="41">
        <v>0</v>
      </c>
      <c r="F385" s="41">
        <f>E385/درآمدها!$C$10*100</f>
        <v>0</v>
      </c>
      <c r="G385" s="41">
        <v>0</v>
      </c>
      <c r="H385" s="41">
        <v>0</v>
      </c>
      <c r="I385" s="41">
        <v>-48748019</v>
      </c>
      <c r="J385" s="41">
        <v>-48748019</v>
      </c>
      <c r="K385" s="31">
        <f>J385/درآمدها!$C$10*100</f>
        <v>-2.0916268834387194E-3</v>
      </c>
      <c r="L385" s="86"/>
      <c r="M385" s="86"/>
    </row>
    <row r="386" spans="1:13" ht="23.1" customHeight="1">
      <c r="A386" s="32" t="s">
        <v>125</v>
      </c>
      <c r="B386" s="41">
        <v>0</v>
      </c>
      <c r="C386" s="41">
        <v>1001135635</v>
      </c>
      <c r="D386" s="41">
        <v>-1350895533</v>
      </c>
      <c r="E386" s="41">
        <v>-349759898</v>
      </c>
      <c r="F386" s="41">
        <f>E386/درآمدها!$C$10*100</f>
        <v>-1.5007116605201626E-2</v>
      </c>
      <c r="G386" s="41">
        <v>0</v>
      </c>
      <c r="H386" s="41">
        <v>0</v>
      </c>
      <c r="I386" s="41">
        <v>-1351046211</v>
      </c>
      <c r="J386" s="41">
        <v>-1351046211</v>
      </c>
      <c r="K386" s="31">
        <f>J386/درآمدها!$C$10*100</f>
        <v>-5.7969218722418663E-2</v>
      </c>
      <c r="L386" s="86"/>
      <c r="M386" s="86"/>
    </row>
    <row r="387" spans="1:13" ht="23.1" customHeight="1">
      <c r="A387" s="32" t="s">
        <v>126</v>
      </c>
      <c r="B387" s="41">
        <v>0</v>
      </c>
      <c r="C387" s="41">
        <v>270184</v>
      </c>
      <c r="D387" s="41">
        <v>-300178</v>
      </c>
      <c r="E387" s="41">
        <v>-29994</v>
      </c>
      <c r="F387" s="41">
        <f>E387/درآمدها!$C$10*100</f>
        <v>-1.2869498705549643E-6</v>
      </c>
      <c r="G387" s="41">
        <v>0</v>
      </c>
      <c r="H387" s="41">
        <v>0</v>
      </c>
      <c r="I387" s="41">
        <v>-300178</v>
      </c>
      <c r="J387" s="41">
        <v>-300178</v>
      </c>
      <c r="K387" s="31">
        <f>J387/درآمدها!$C$10*100</f>
        <v>-1.2879710550224983E-5</v>
      </c>
      <c r="L387" s="86"/>
      <c r="M387" s="86"/>
    </row>
    <row r="388" spans="1:13" ht="23.1" customHeight="1">
      <c r="A388" s="32" t="s">
        <v>127</v>
      </c>
      <c r="B388" s="41">
        <v>0</v>
      </c>
      <c r="C388" s="41">
        <v>1472264573</v>
      </c>
      <c r="D388" s="41">
        <v>-1649218990</v>
      </c>
      <c r="E388" s="41">
        <v>-176954417</v>
      </c>
      <c r="F388" s="41">
        <f>E388/درآمدها!$C$10*100</f>
        <v>-7.5925673152056807E-3</v>
      </c>
      <c r="G388" s="41">
        <v>0</v>
      </c>
      <c r="H388" s="41">
        <v>0</v>
      </c>
      <c r="I388" s="41">
        <v>-1651078032</v>
      </c>
      <c r="J388" s="41">
        <v>-1651078032</v>
      </c>
      <c r="K388" s="31">
        <f>J388/درآمدها!$C$10*100</f>
        <v>-7.0842657183388183E-2</v>
      </c>
      <c r="L388" s="86"/>
      <c r="M388" s="86"/>
    </row>
    <row r="389" spans="1:13" ht="23.1" customHeight="1">
      <c r="A389" s="32" t="s">
        <v>737</v>
      </c>
      <c r="B389" s="41">
        <v>0</v>
      </c>
      <c r="C389" s="41">
        <v>0</v>
      </c>
      <c r="D389" s="41">
        <v>0</v>
      </c>
      <c r="E389" s="41">
        <v>0</v>
      </c>
      <c r="F389" s="41">
        <f>E389/درآمدها!$C$10*100</f>
        <v>0</v>
      </c>
      <c r="G389" s="41">
        <v>0</v>
      </c>
      <c r="H389" s="41">
        <v>0</v>
      </c>
      <c r="I389" s="41">
        <v>-32462255</v>
      </c>
      <c r="J389" s="41">
        <v>-32462255</v>
      </c>
      <c r="K389" s="31">
        <f>J389/درآمدها!$C$10*100</f>
        <v>-1.3928550666857454E-3</v>
      </c>
      <c r="L389" s="86"/>
      <c r="M389" s="86"/>
    </row>
    <row r="390" spans="1:13" ht="23.1" customHeight="1">
      <c r="A390" s="32" t="s">
        <v>656</v>
      </c>
      <c r="B390" s="41">
        <v>0</v>
      </c>
      <c r="C390" s="41">
        <v>0</v>
      </c>
      <c r="D390" s="41">
        <v>0</v>
      </c>
      <c r="E390" s="41">
        <v>0</v>
      </c>
      <c r="F390" s="41">
        <f>E390/درآمدها!$C$10*100</f>
        <v>0</v>
      </c>
      <c r="G390" s="41">
        <v>0</v>
      </c>
      <c r="H390" s="41">
        <v>0</v>
      </c>
      <c r="I390" s="41">
        <v>323279798</v>
      </c>
      <c r="J390" s="41">
        <v>323279798</v>
      </c>
      <c r="K390" s="31">
        <f>J390/درآمدها!$C$10*100</f>
        <v>1.3870937327103256E-2</v>
      </c>
      <c r="L390" s="86"/>
      <c r="M390" s="86"/>
    </row>
    <row r="391" spans="1:13" ht="23.1" customHeight="1">
      <c r="A391" s="32" t="s">
        <v>685</v>
      </c>
      <c r="B391" s="41">
        <v>0</v>
      </c>
      <c r="C391" s="41">
        <v>0</v>
      </c>
      <c r="D391" s="41">
        <v>0</v>
      </c>
      <c r="E391" s="41">
        <v>0</v>
      </c>
      <c r="F391" s="41">
        <f>E391/درآمدها!$C$10*100</f>
        <v>0</v>
      </c>
      <c r="G391" s="41">
        <v>0</v>
      </c>
      <c r="H391" s="41">
        <v>0</v>
      </c>
      <c r="I391" s="41">
        <v>487940248</v>
      </c>
      <c r="J391" s="41">
        <v>487940248</v>
      </c>
      <c r="K391" s="31">
        <f>J391/درآمدها!$C$10*100</f>
        <v>2.0936008501772262E-2</v>
      </c>
      <c r="L391" s="86"/>
      <c r="M391" s="86"/>
    </row>
    <row r="392" spans="1:13" ht="23.1" customHeight="1">
      <c r="A392" s="32" t="s">
        <v>731</v>
      </c>
      <c r="B392" s="41">
        <v>0</v>
      </c>
      <c r="C392" s="41">
        <v>0</v>
      </c>
      <c r="D392" s="41">
        <v>0</v>
      </c>
      <c r="E392" s="41">
        <v>0</v>
      </c>
      <c r="F392" s="41">
        <f>E392/درآمدها!$C$10*100</f>
        <v>0</v>
      </c>
      <c r="G392" s="41">
        <v>0</v>
      </c>
      <c r="H392" s="41">
        <v>0</v>
      </c>
      <c r="I392" s="41">
        <v>33977257</v>
      </c>
      <c r="J392" s="41">
        <v>33977257</v>
      </c>
      <c r="K392" s="31">
        <f>J392/درآمدها!$C$10*100</f>
        <v>1.4578591217564432E-3</v>
      </c>
      <c r="L392" s="86"/>
      <c r="M392" s="86"/>
    </row>
    <row r="393" spans="1:13" ht="23.1" customHeight="1">
      <c r="A393" s="32" t="s">
        <v>752</v>
      </c>
      <c r="B393" s="41">
        <v>0</v>
      </c>
      <c r="C393" s="41">
        <v>0</v>
      </c>
      <c r="D393" s="41">
        <v>0</v>
      </c>
      <c r="E393" s="41">
        <v>0</v>
      </c>
      <c r="F393" s="41">
        <f>E393/درآمدها!$C$10*100</f>
        <v>0</v>
      </c>
      <c r="G393" s="41">
        <v>0</v>
      </c>
      <c r="H393" s="41">
        <v>0</v>
      </c>
      <c r="I393" s="41">
        <v>7563054</v>
      </c>
      <c r="J393" s="41">
        <v>7563054</v>
      </c>
      <c r="K393" s="31">
        <f>J393/درآمدها!$C$10*100</f>
        <v>3.2450728033274007E-4</v>
      </c>
      <c r="L393" s="86"/>
      <c r="M393" s="86"/>
    </row>
    <row r="394" spans="1:13" ht="23.1" customHeight="1">
      <c r="A394" s="32" t="s">
        <v>753</v>
      </c>
      <c r="B394" s="41">
        <v>0</v>
      </c>
      <c r="C394" s="41">
        <v>0</v>
      </c>
      <c r="D394" s="41">
        <v>0</v>
      </c>
      <c r="E394" s="41">
        <v>0</v>
      </c>
      <c r="F394" s="41">
        <f>E394/درآمدها!$C$10*100</f>
        <v>0</v>
      </c>
      <c r="G394" s="41">
        <v>0</v>
      </c>
      <c r="H394" s="41">
        <v>0</v>
      </c>
      <c r="I394" s="41">
        <v>79982</v>
      </c>
      <c r="J394" s="41">
        <v>79982</v>
      </c>
      <c r="K394" s="31">
        <f>J394/درآمدها!$C$10*100</f>
        <v>3.4317805076591039E-6</v>
      </c>
      <c r="L394" s="86"/>
      <c r="M394" s="86"/>
    </row>
    <row r="395" spans="1:13" ht="23.1" customHeight="1">
      <c r="A395" s="32" t="s">
        <v>719</v>
      </c>
      <c r="B395" s="41">
        <v>0</v>
      </c>
      <c r="C395" s="41">
        <v>0</v>
      </c>
      <c r="D395" s="41">
        <v>0</v>
      </c>
      <c r="E395" s="41">
        <v>0</v>
      </c>
      <c r="F395" s="41">
        <f>E395/درآمدها!$C$10*100</f>
        <v>0</v>
      </c>
      <c r="G395" s="41">
        <v>0</v>
      </c>
      <c r="H395" s="41">
        <v>0</v>
      </c>
      <c r="I395" s="41">
        <v>144965</v>
      </c>
      <c r="J395" s="41">
        <v>144965</v>
      </c>
      <c r="K395" s="31">
        <f>J395/درآمدها!$C$10*100</f>
        <v>6.220000266219925E-6</v>
      </c>
      <c r="L395" s="86"/>
      <c r="M395" s="86"/>
    </row>
    <row r="396" spans="1:13" ht="23.1" customHeight="1">
      <c r="A396" s="32" t="s">
        <v>690</v>
      </c>
      <c r="B396" s="41">
        <v>0</v>
      </c>
      <c r="C396" s="41">
        <v>0</v>
      </c>
      <c r="D396" s="41">
        <v>0</v>
      </c>
      <c r="E396" s="41">
        <v>0</v>
      </c>
      <c r="F396" s="41">
        <f>E396/درآمدها!$C$10*100</f>
        <v>0</v>
      </c>
      <c r="G396" s="41">
        <v>0</v>
      </c>
      <c r="H396" s="41">
        <v>0</v>
      </c>
      <c r="I396" s="41">
        <v>80880802</v>
      </c>
      <c r="J396" s="41">
        <v>80880802</v>
      </c>
      <c r="K396" s="31">
        <f>J396/درآمدها!$C$10*100</f>
        <v>3.470345324540965E-3</v>
      </c>
      <c r="L396" s="86"/>
      <c r="M396" s="86"/>
    </row>
    <row r="397" spans="1:13" ht="23.1" customHeight="1">
      <c r="A397" s="32" t="s">
        <v>771</v>
      </c>
      <c r="B397" s="41">
        <v>0</v>
      </c>
      <c r="C397" s="41">
        <v>0</v>
      </c>
      <c r="D397" s="41">
        <v>0</v>
      </c>
      <c r="E397" s="41">
        <v>0</v>
      </c>
      <c r="F397" s="41">
        <f>E397/درآمدها!$C$10*100</f>
        <v>0</v>
      </c>
      <c r="G397" s="41">
        <v>0</v>
      </c>
      <c r="H397" s="41">
        <v>0</v>
      </c>
      <c r="I397" s="41">
        <v>-5111513</v>
      </c>
      <c r="J397" s="41">
        <v>-5111513</v>
      </c>
      <c r="K397" s="31">
        <f>J397/درآمدها!$C$10*100</f>
        <v>-2.1931923030239442E-4</v>
      </c>
      <c r="L397" s="86"/>
      <c r="M397" s="86"/>
    </row>
    <row r="398" spans="1:13" ht="23.1" customHeight="1">
      <c r="A398" s="32" t="s">
        <v>671</v>
      </c>
      <c r="B398" s="41">
        <v>0</v>
      </c>
      <c r="C398" s="41">
        <v>0</v>
      </c>
      <c r="D398" s="41">
        <v>0</v>
      </c>
      <c r="E398" s="41">
        <v>0</v>
      </c>
      <c r="F398" s="41">
        <f>E398/درآمدها!$C$10*100</f>
        <v>0</v>
      </c>
      <c r="G398" s="41">
        <v>0</v>
      </c>
      <c r="H398" s="41">
        <v>0</v>
      </c>
      <c r="I398" s="41">
        <v>4892180</v>
      </c>
      <c r="J398" s="41">
        <v>4892180</v>
      </c>
      <c r="K398" s="31">
        <f>J398/درآمدها!$C$10*100</f>
        <v>2.0990832892350421E-4</v>
      </c>
      <c r="L398" s="86"/>
      <c r="M398" s="86"/>
    </row>
    <row r="399" spans="1:13" ht="23.1" customHeight="1">
      <c r="A399" s="32" t="s">
        <v>681</v>
      </c>
      <c r="B399" s="41">
        <v>0</v>
      </c>
      <c r="C399" s="41">
        <v>0</v>
      </c>
      <c r="D399" s="41">
        <v>0</v>
      </c>
      <c r="E399" s="41">
        <v>0</v>
      </c>
      <c r="F399" s="41">
        <f>E399/درآمدها!$C$10*100</f>
        <v>0</v>
      </c>
      <c r="G399" s="41">
        <v>0</v>
      </c>
      <c r="H399" s="41">
        <v>0</v>
      </c>
      <c r="I399" s="41">
        <v>-8030310</v>
      </c>
      <c r="J399" s="41">
        <v>-8030310</v>
      </c>
      <c r="K399" s="31">
        <f>J399/درآمدها!$C$10*100</f>
        <v>-3.4455579165887297E-4</v>
      </c>
      <c r="L399" s="86"/>
      <c r="M399" s="86"/>
    </row>
    <row r="400" spans="1:13" ht="23.1" customHeight="1">
      <c r="A400" s="32" t="s">
        <v>128</v>
      </c>
      <c r="B400" s="41">
        <v>0</v>
      </c>
      <c r="C400" s="41">
        <v>-5395171974</v>
      </c>
      <c r="D400" s="41">
        <v>0</v>
      </c>
      <c r="E400" s="41">
        <v>-5395171974</v>
      </c>
      <c r="F400" s="41">
        <f>E400/درآمدها!$C$10*100</f>
        <v>-0.23149016048413257</v>
      </c>
      <c r="G400" s="41">
        <v>0</v>
      </c>
      <c r="H400" s="41">
        <v>-4881025738</v>
      </c>
      <c r="I400" s="41">
        <v>0</v>
      </c>
      <c r="J400" s="41">
        <v>-4881025738</v>
      </c>
      <c r="K400" s="31">
        <f>J400/درآمدها!$C$10*100</f>
        <v>-0.20942973400328566</v>
      </c>
      <c r="L400" s="86"/>
      <c r="M400" s="86"/>
    </row>
    <row r="401" spans="1:13" ht="23.1" customHeight="1">
      <c r="A401" s="32" t="s">
        <v>725</v>
      </c>
      <c r="B401" s="41">
        <v>0</v>
      </c>
      <c r="C401" s="41">
        <v>0</v>
      </c>
      <c r="D401" s="41">
        <v>0</v>
      </c>
      <c r="E401" s="41">
        <v>0</v>
      </c>
      <c r="F401" s="41">
        <f>E401/درآمدها!$C$10*100</f>
        <v>0</v>
      </c>
      <c r="G401" s="41">
        <v>0</v>
      </c>
      <c r="H401" s="41">
        <v>0</v>
      </c>
      <c r="I401" s="41">
        <v>51212272</v>
      </c>
      <c r="J401" s="41">
        <v>51212272</v>
      </c>
      <c r="K401" s="31">
        <f>J401/درآمدها!$C$10*100</f>
        <v>2.1973603661140772E-3</v>
      </c>
      <c r="L401" s="86"/>
      <c r="M401" s="86"/>
    </row>
    <row r="402" spans="1:13" ht="23.1" customHeight="1">
      <c r="A402" s="32" t="s">
        <v>666</v>
      </c>
      <c r="B402" s="41">
        <v>0</v>
      </c>
      <c r="C402" s="41">
        <v>0</v>
      </c>
      <c r="D402" s="41">
        <v>0</v>
      </c>
      <c r="E402" s="41">
        <v>0</v>
      </c>
      <c r="F402" s="41">
        <f>E402/درآمدها!$C$10*100</f>
        <v>0</v>
      </c>
      <c r="G402" s="41">
        <v>0</v>
      </c>
      <c r="H402" s="41">
        <v>0</v>
      </c>
      <c r="I402" s="41">
        <v>134732967</v>
      </c>
      <c r="J402" s="41">
        <v>134732967</v>
      </c>
      <c r="K402" s="31">
        <f>J402/درآمدها!$C$10*100</f>
        <v>5.7809753430731574E-3</v>
      </c>
      <c r="L402" s="86"/>
      <c r="M402" s="86"/>
    </row>
    <row r="403" spans="1:13" ht="23.1" customHeight="1">
      <c r="A403" s="32" t="s">
        <v>688</v>
      </c>
      <c r="B403" s="41">
        <v>0</v>
      </c>
      <c r="C403" s="41">
        <v>0</v>
      </c>
      <c r="D403" s="41">
        <v>0</v>
      </c>
      <c r="E403" s="41">
        <v>0</v>
      </c>
      <c r="F403" s="41">
        <f>E403/درآمدها!$C$10*100</f>
        <v>0</v>
      </c>
      <c r="G403" s="41">
        <v>0</v>
      </c>
      <c r="H403" s="41">
        <v>0</v>
      </c>
      <c r="I403" s="41">
        <v>-848117335</v>
      </c>
      <c r="J403" s="41">
        <v>-848117335</v>
      </c>
      <c r="K403" s="31">
        <f>J403/درآمدها!$C$10*100</f>
        <v>-3.6390094502022782E-2</v>
      </c>
      <c r="L403" s="86"/>
      <c r="M403" s="86"/>
    </row>
    <row r="404" spans="1:13" ht="23.1" customHeight="1">
      <c r="A404" s="32" t="s">
        <v>759</v>
      </c>
      <c r="B404" s="41">
        <v>0</v>
      </c>
      <c r="C404" s="41">
        <v>0</v>
      </c>
      <c r="D404" s="41">
        <v>0</v>
      </c>
      <c r="E404" s="41">
        <v>0</v>
      </c>
      <c r="F404" s="41">
        <f>E404/درآمدها!$C$10*100</f>
        <v>0</v>
      </c>
      <c r="G404" s="41">
        <v>0</v>
      </c>
      <c r="H404" s="41">
        <v>0</v>
      </c>
      <c r="I404" s="41">
        <v>-472921564</v>
      </c>
      <c r="J404" s="41">
        <v>-472921564</v>
      </c>
      <c r="K404" s="31">
        <f>J404/درآمدها!$C$10*100</f>
        <v>-2.0291603173049656E-2</v>
      </c>
      <c r="L404" s="86"/>
      <c r="M404" s="86"/>
    </row>
    <row r="405" spans="1:13" ht="23.1" customHeight="1">
      <c r="A405" s="32" t="s">
        <v>695</v>
      </c>
      <c r="B405" s="41">
        <v>0</v>
      </c>
      <c r="C405" s="41">
        <v>-60000</v>
      </c>
      <c r="D405" s="41">
        <v>50247</v>
      </c>
      <c r="E405" s="41">
        <v>-9753</v>
      </c>
      <c r="F405" s="41">
        <f>E405/درآمدها!$C$10*100</f>
        <v>-4.184710971368463E-7</v>
      </c>
      <c r="G405" s="41">
        <v>0</v>
      </c>
      <c r="H405" s="41">
        <v>0</v>
      </c>
      <c r="I405" s="41">
        <v>50117</v>
      </c>
      <c r="J405" s="41">
        <v>50117</v>
      </c>
      <c r="K405" s="31">
        <f>J405/درآمدها!$C$10*100</f>
        <v>2.1503656285458141E-6</v>
      </c>
      <c r="L405" s="86"/>
      <c r="M405" s="86"/>
    </row>
    <row r="406" spans="1:13" ht="23.1" customHeight="1">
      <c r="A406" s="32" t="s">
        <v>698</v>
      </c>
      <c r="B406" s="41">
        <v>0</v>
      </c>
      <c r="C406" s="41">
        <v>2179821000</v>
      </c>
      <c r="D406" s="41">
        <v>-2338790354</v>
      </c>
      <c r="E406" s="41">
        <v>-158969354</v>
      </c>
      <c r="F406" s="41">
        <f>E406/درآمدها!$C$10*100</f>
        <v>-6.8208838285159137E-3</v>
      </c>
      <c r="G406" s="41">
        <v>0</v>
      </c>
      <c r="H406" s="41">
        <v>0</v>
      </c>
      <c r="I406" s="41">
        <v>-2339857899</v>
      </c>
      <c r="J406" s="41">
        <v>-2339857899</v>
      </c>
      <c r="K406" s="31">
        <f>J406/درآمدها!$C$10*100</f>
        <v>-0.10039607322247987</v>
      </c>
      <c r="L406" s="86"/>
      <c r="M406" s="86"/>
    </row>
    <row r="407" spans="1:13" ht="23.1" customHeight="1">
      <c r="A407" s="32" t="s">
        <v>697</v>
      </c>
      <c r="B407" s="41">
        <v>0</v>
      </c>
      <c r="C407" s="41">
        <v>3674541000</v>
      </c>
      <c r="D407" s="41">
        <v>-3897968211</v>
      </c>
      <c r="E407" s="41">
        <v>-223427211</v>
      </c>
      <c r="F407" s="41">
        <f>E407/درآمدها!$C$10*100</f>
        <v>-9.5865713234282428E-3</v>
      </c>
      <c r="G407" s="41">
        <v>0</v>
      </c>
      <c r="H407" s="41">
        <v>0</v>
      </c>
      <c r="I407" s="41">
        <v>-3898956380</v>
      </c>
      <c r="J407" s="41">
        <v>-3898956380</v>
      </c>
      <c r="K407" s="31">
        <f>J407/درآمدها!$C$10*100</f>
        <v>-0.16729217205242558</v>
      </c>
      <c r="L407" s="86"/>
      <c r="M407" s="86"/>
    </row>
    <row r="408" spans="1:13" ht="23.1" customHeight="1">
      <c r="A408" s="32" t="s">
        <v>712</v>
      </c>
      <c r="B408" s="41">
        <v>0</v>
      </c>
      <c r="C408" s="41">
        <v>-776758363</v>
      </c>
      <c r="D408" s="41">
        <v>421413508</v>
      </c>
      <c r="E408" s="41">
        <v>-355344855</v>
      </c>
      <c r="F408" s="41">
        <f>E408/درآمدها!$C$10*100</f>
        <v>-1.524674985479171E-2</v>
      </c>
      <c r="G408" s="41">
        <v>0</v>
      </c>
      <c r="H408" s="41">
        <v>0</v>
      </c>
      <c r="I408" s="41">
        <v>1151529036</v>
      </c>
      <c r="J408" s="41">
        <v>1151529036</v>
      </c>
      <c r="K408" s="31">
        <f>J408/درآمدها!$C$10*100</f>
        <v>4.9408553171317024E-2</v>
      </c>
      <c r="L408" s="86"/>
      <c r="M408" s="86"/>
    </row>
    <row r="409" spans="1:13" ht="23.1" customHeight="1">
      <c r="A409" s="32" t="s">
        <v>713</v>
      </c>
      <c r="B409" s="41">
        <v>0</v>
      </c>
      <c r="C409" s="41">
        <v>8137546984</v>
      </c>
      <c r="D409" s="41">
        <v>997484307</v>
      </c>
      <c r="E409" s="41">
        <v>9135031291</v>
      </c>
      <c r="F409" s="41">
        <f>E409/درآمدها!$C$10*100</f>
        <v>0.39195596910942188</v>
      </c>
      <c r="G409" s="41">
        <v>0</v>
      </c>
      <c r="H409" s="41">
        <v>10402865984</v>
      </c>
      <c r="I409" s="41">
        <v>993827006</v>
      </c>
      <c r="J409" s="41">
        <v>11396692990</v>
      </c>
      <c r="K409" s="31">
        <f>J409/درآمدها!$C$10*100</f>
        <v>0.48899688498483596</v>
      </c>
      <c r="L409" s="86"/>
      <c r="M409" s="86"/>
    </row>
    <row r="410" spans="1:13" ht="23.1" customHeight="1">
      <c r="A410" s="32" t="s">
        <v>751</v>
      </c>
      <c r="B410" s="41">
        <v>0</v>
      </c>
      <c r="C410" s="41">
        <v>4902566390</v>
      </c>
      <c r="D410" s="41">
        <v>2666275492</v>
      </c>
      <c r="E410" s="41">
        <v>7568841882</v>
      </c>
      <c r="F410" s="41">
        <f>E410/درآمدها!$C$10*100</f>
        <v>0.3247556204671232</v>
      </c>
      <c r="G410" s="41">
        <v>0</v>
      </c>
      <c r="H410" s="41">
        <v>5301114390</v>
      </c>
      <c r="I410" s="41">
        <v>2665119653</v>
      </c>
      <c r="J410" s="41">
        <v>7966234043</v>
      </c>
      <c r="K410" s="31">
        <f>J410/درآمدها!$C$10*100</f>
        <v>0.34180649031304267</v>
      </c>
      <c r="L410" s="86"/>
      <c r="M410" s="86"/>
    </row>
    <row r="411" spans="1:13" ht="23.1" customHeight="1">
      <c r="A411" s="32" t="s">
        <v>746</v>
      </c>
      <c r="B411" s="41">
        <v>0</v>
      </c>
      <c r="C411" s="41">
        <v>100000000</v>
      </c>
      <c r="D411" s="41">
        <v>0</v>
      </c>
      <c r="E411" s="41">
        <v>100000000</v>
      </c>
      <c r="F411" s="41">
        <f>E411/درآمدها!$C$10*100</f>
        <v>4.2906910400578929E-3</v>
      </c>
      <c r="G411" s="41">
        <v>0</v>
      </c>
      <c r="H411" s="41">
        <v>55000000</v>
      </c>
      <c r="I411" s="41">
        <v>-61800</v>
      </c>
      <c r="J411" s="41">
        <v>54938200</v>
      </c>
      <c r="K411" s="31">
        <f>J411/درآمدها!$C$10*100</f>
        <v>2.3572284249690854E-3</v>
      </c>
      <c r="L411" s="86"/>
      <c r="M411" s="86"/>
    </row>
    <row r="412" spans="1:13" ht="23.1" customHeight="1">
      <c r="A412" s="32" t="s">
        <v>686</v>
      </c>
      <c r="B412" s="41">
        <v>0</v>
      </c>
      <c r="C412" s="41">
        <v>986400000</v>
      </c>
      <c r="D412" s="41">
        <v>0</v>
      </c>
      <c r="E412" s="41">
        <v>986400000</v>
      </c>
      <c r="F412" s="41">
        <f>E412/درآمدها!$C$10*100</f>
        <v>4.2323376419131059E-2</v>
      </c>
      <c r="G412" s="41">
        <v>0</v>
      </c>
      <c r="H412" s="41">
        <v>411384000</v>
      </c>
      <c r="I412" s="41">
        <v>-416327</v>
      </c>
      <c r="J412" s="41">
        <v>410967673</v>
      </c>
      <c r="K412" s="31">
        <f>J412/درآمدها!$C$10*100</f>
        <v>1.7633353122945422E-2</v>
      </c>
      <c r="L412" s="86"/>
      <c r="M412" s="86"/>
    </row>
    <row r="413" spans="1:13" ht="23.1" customHeight="1">
      <c r="A413" s="32" t="s">
        <v>668</v>
      </c>
      <c r="B413" s="41">
        <v>0</v>
      </c>
      <c r="C413" s="41">
        <v>-40836087</v>
      </c>
      <c r="D413" s="41">
        <v>1592713554</v>
      </c>
      <c r="E413" s="41">
        <v>1551877467</v>
      </c>
      <c r="F413" s="41">
        <f>E413/درآمدها!$C$10*100</f>
        <v>6.6586267429246379E-2</v>
      </c>
      <c r="G413" s="41">
        <v>0</v>
      </c>
      <c r="H413" s="41">
        <v>0</v>
      </c>
      <c r="I413" s="41">
        <v>1584133722</v>
      </c>
      <c r="J413" s="41">
        <v>1584133722</v>
      </c>
      <c r="K413" s="31">
        <f>J413/درآمدها!$C$10*100</f>
        <v>6.7970283672389609E-2</v>
      </c>
      <c r="L413" s="86"/>
      <c r="M413" s="86"/>
    </row>
    <row r="414" spans="1:13" ht="23.1" customHeight="1">
      <c r="A414" s="32" t="s">
        <v>760</v>
      </c>
      <c r="B414" s="41">
        <v>0</v>
      </c>
      <c r="C414" s="41">
        <v>-116000</v>
      </c>
      <c r="D414" s="41">
        <v>290000</v>
      </c>
      <c r="E414" s="41">
        <v>174000</v>
      </c>
      <c r="F414" s="41">
        <f>E414/درآمدها!$C$10*100</f>
        <v>7.4658024097007337E-6</v>
      </c>
      <c r="G414" s="41">
        <v>0</v>
      </c>
      <c r="H414" s="41">
        <v>0</v>
      </c>
      <c r="I414" s="41">
        <v>289928</v>
      </c>
      <c r="J414" s="41">
        <v>289928</v>
      </c>
      <c r="K414" s="31">
        <f>J414/درآمدها!$C$10*100</f>
        <v>1.2439914718619047E-5</v>
      </c>
      <c r="L414" s="86"/>
      <c r="M414" s="86"/>
    </row>
    <row r="415" spans="1:13" ht="23.1" customHeight="1">
      <c r="A415" s="32" t="s">
        <v>708</v>
      </c>
      <c r="B415" s="41">
        <v>0</v>
      </c>
      <c r="C415" s="41">
        <v>0</v>
      </c>
      <c r="D415" s="41">
        <v>0</v>
      </c>
      <c r="E415" s="41">
        <v>0</v>
      </c>
      <c r="F415" s="41">
        <f>E415/درآمدها!$C$10*100</f>
        <v>0</v>
      </c>
      <c r="G415" s="41">
        <v>0</v>
      </c>
      <c r="H415" s="41">
        <v>0</v>
      </c>
      <c r="I415" s="41">
        <v>2523140646</v>
      </c>
      <c r="J415" s="41">
        <v>2523140646</v>
      </c>
      <c r="K415" s="31">
        <f>J415/درآمدها!$C$10*100</f>
        <v>0.10826016962598084</v>
      </c>
      <c r="L415" s="86"/>
      <c r="M415" s="86"/>
    </row>
    <row r="416" spans="1:13" ht="23.1" customHeight="1">
      <c r="A416" s="32" t="s">
        <v>678</v>
      </c>
      <c r="B416" s="41">
        <v>0</v>
      </c>
      <c r="C416" s="41">
        <v>0</v>
      </c>
      <c r="D416" s="41">
        <v>0</v>
      </c>
      <c r="E416" s="41">
        <v>0</v>
      </c>
      <c r="F416" s="41">
        <f>E416/درآمدها!$C$10*100</f>
        <v>0</v>
      </c>
      <c r="G416" s="41">
        <v>0</v>
      </c>
      <c r="H416" s="41">
        <v>0</v>
      </c>
      <c r="I416" s="41">
        <v>29285235044</v>
      </c>
      <c r="J416" s="41">
        <v>29285235044</v>
      </c>
      <c r="K416" s="31">
        <f>J416/درآمدها!$C$10*100</f>
        <v>1.256538956092802</v>
      </c>
      <c r="L416" s="86"/>
      <c r="M416" s="86"/>
    </row>
    <row r="417" spans="1:13" ht="23.1" customHeight="1">
      <c r="A417" s="32" t="s">
        <v>696</v>
      </c>
      <c r="B417" s="41">
        <v>0</v>
      </c>
      <c r="C417" s="41">
        <v>0</v>
      </c>
      <c r="D417" s="41">
        <v>0</v>
      </c>
      <c r="E417" s="41">
        <v>0</v>
      </c>
      <c r="F417" s="41">
        <f>E417/درآمدها!$C$10*100</f>
        <v>0</v>
      </c>
      <c r="G417" s="41">
        <v>0</v>
      </c>
      <c r="H417" s="41">
        <v>0</v>
      </c>
      <c r="I417" s="41">
        <v>7975879875</v>
      </c>
      <c r="J417" s="41">
        <v>7975879875</v>
      </c>
      <c r="K417" s="31">
        <f>J417/درآمدها!$C$10*100</f>
        <v>0.34222036316240567</v>
      </c>
      <c r="L417" s="86"/>
      <c r="M417" s="86"/>
    </row>
    <row r="418" spans="1:13" ht="23.1" customHeight="1">
      <c r="A418" s="32" t="s">
        <v>722</v>
      </c>
      <c r="B418" s="41">
        <v>0</v>
      </c>
      <c r="C418" s="41">
        <v>0</v>
      </c>
      <c r="D418" s="41">
        <v>0</v>
      </c>
      <c r="E418" s="41">
        <v>0</v>
      </c>
      <c r="F418" s="41">
        <f>E418/درآمدها!$C$10*100</f>
        <v>0</v>
      </c>
      <c r="G418" s="41">
        <v>0</v>
      </c>
      <c r="H418" s="41">
        <v>0</v>
      </c>
      <c r="I418" s="41">
        <v>-4278415</v>
      </c>
      <c r="J418" s="41">
        <v>-4278415</v>
      </c>
      <c r="K418" s="31">
        <f>J418/درآمدها!$C$10*100</f>
        <v>-1.8357356906149289E-4</v>
      </c>
      <c r="L418" s="86"/>
      <c r="M418" s="86"/>
    </row>
    <row r="419" spans="1:13" ht="23.1" customHeight="1">
      <c r="A419" s="32" t="s">
        <v>702</v>
      </c>
      <c r="B419" s="41">
        <v>0</v>
      </c>
      <c r="C419" s="41">
        <v>0</v>
      </c>
      <c r="D419" s="41">
        <v>0</v>
      </c>
      <c r="E419" s="41">
        <v>0</v>
      </c>
      <c r="F419" s="41">
        <f>E419/درآمدها!$C$10*100</f>
        <v>0</v>
      </c>
      <c r="G419" s="41">
        <v>0</v>
      </c>
      <c r="H419" s="41">
        <v>0</v>
      </c>
      <c r="I419" s="41">
        <v>888618</v>
      </c>
      <c r="J419" s="41">
        <v>888618</v>
      </c>
      <c r="K419" s="31">
        <f>J419/درآمدها!$C$10*100</f>
        <v>3.8127852906341645E-5</v>
      </c>
      <c r="L419" s="86"/>
      <c r="M419" s="86"/>
    </row>
    <row r="420" spans="1:13" ht="23.1" customHeight="1">
      <c r="A420" s="32" t="s">
        <v>740</v>
      </c>
      <c r="B420" s="41">
        <v>0</v>
      </c>
      <c r="C420" s="41">
        <v>0</v>
      </c>
      <c r="D420" s="41">
        <v>0</v>
      </c>
      <c r="E420" s="41">
        <v>0</v>
      </c>
      <c r="F420" s="41">
        <f>E420/درآمدها!$C$10*100</f>
        <v>0</v>
      </c>
      <c r="G420" s="41">
        <v>0</v>
      </c>
      <c r="H420" s="41">
        <v>0</v>
      </c>
      <c r="I420" s="41">
        <v>-20663602332</v>
      </c>
      <c r="J420" s="41">
        <v>-20663602332</v>
      </c>
      <c r="K420" s="31">
        <f>J420/درآمدها!$C$10*100</f>
        <v>-0.88661133381231794</v>
      </c>
      <c r="L420" s="86"/>
      <c r="M420" s="86"/>
    </row>
    <row r="421" spans="1:13" ht="23.1" customHeight="1">
      <c r="A421" s="32" t="s">
        <v>735</v>
      </c>
      <c r="B421" s="41">
        <v>0</v>
      </c>
      <c r="C421" s="41">
        <v>0</v>
      </c>
      <c r="D421" s="41">
        <v>0</v>
      </c>
      <c r="E421" s="41">
        <v>0</v>
      </c>
      <c r="F421" s="41">
        <f>E421/درآمدها!$C$10*100</f>
        <v>0</v>
      </c>
      <c r="G421" s="41">
        <v>0</v>
      </c>
      <c r="H421" s="41">
        <v>0</v>
      </c>
      <c r="I421" s="41">
        <v>2349775405</v>
      </c>
      <c r="J421" s="41">
        <v>2349775405</v>
      </c>
      <c r="K421" s="31">
        <f>J421/درآمدها!$C$10*100</f>
        <v>0.10082160276381907</v>
      </c>
      <c r="L421" s="86"/>
      <c r="M421" s="86"/>
    </row>
    <row r="422" spans="1:13" ht="23.1" customHeight="1">
      <c r="A422" s="32" t="s">
        <v>741</v>
      </c>
      <c r="B422" s="41">
        <v>0</v>
      </c>
      <c r="C422" s="41">
        <v>0</v>
      </c>
      <c r="D422" s="41">
        <v>0</v>
      </c>
      <c r="E422" s="41">
        <v>0</v>
      </c>
      <c r="F422" s="41">
        <f>E422/درآمدها!$C$10*100</f>
        <v>0</v>
      </c>
      <c r="G422" s="41">
        <v>0</v>
      </c>
      <c r="H422" s="41">
        <v>0</v>
      </c>
      <c r="I422" s="41">
        <v>19996</v>
      </c>
      <c r="J422" s="41">
        <v>19996</v>
      </c>
      <c r="K422" s="31">
        <f>J422/درآمدها!$C$10*100</f>
        <v>8.5796658036997624E-7</v>
      </c>
      <c r="L422" s="86"/>
      <c r="M422" s="86"/>
    </row>
    <row r="423" spans="1:13" ht="23.1" customHeight="1">
      <c r="A423" s="32" t="s">
        <v>755</v>
      </c>
      <c r="B423" s="41">
        <v>0</v>
      </c>
      <c r="C423" s="41">
        <v>86970000</v>
      </c>
      <c r="D423" s="41">
        <v>27803177</v>
      </c>
      <c r="E423" s="41">
        <v>114773177</v>
      </c>
      <c r="F423" s="41">
        <f>E423/درآمدها!$C$10*100</f>
        <v>4.9245624219287866E-3</v>
      </c>
      <c r="G423" s="41">
        <v>0</v>
      </c>
      <c r="H423" s="41">
        <v>0</v>
      </c>
      <c r="I423" s="41">
        <v>27744608</v>
      </c>
      <c r="J423" s="41">
        <v>27744608</v>
      </c>
      <c r="K423" s="31">
        <f>J423/درآمدها!$C$10*100</f>
        <v>1.1904354095551854E-3</v>
      </c>
      <c r="L423" s="86"/>
      <c r="M423" s="86"/>
    </row>
    <row r="424" spans="1:13" ht="23.1" customHeight="1">
      <c r="A424" s="32" t="s">
        <v>763</v>
      </c>
      <c r="B424" s="41">
        <v>0</v>
      </c>
      <c r="C424" s="41">
        <v>37067000</v>
      </c>
      <c r="D424" s="41">
        <v>4797178032</v>
      </c>
      <c r="E424" s="41">
        <v>4834245032</v>
      </c>
      <c r="F424" s="41">
        <f>E424/درآمدها!$C$10*100</f>
        <v>0.20742251844246781</v>
      </c>
      <c r="G424" s="41">
        <v>0</v>
      </c>
      <c r="H424" s="41">
        <v>0</v>
      </c>
      <c r="I424" s="41">
        <v>4796125750</v>
      </c>
      <c r="J424" s="41">
        <v>4796125750</v>
      </c>
      <c r="K424" s="31">
        <f>J424/درآمدها!$C$10*100</f>
        <v>0.20578693782515942</v>
      </c>
      <c r="L424" s="86"/>
      <c r="M424" s="86"/>
    </row>
    <row r="425" spans="1:13" ht="23.1" customHeight="1">
      <c r="A425" s="32" t="s">
        <v>758</v>
      </c>
      <c r="B425" s="41">
        <v>0</v>
      </c>
      <c r="C425" s="41">
        <v>-369265000</v>
      </c>
      <c r="D425" s="41">
        <v>1774214956</v>
      </c>
      <c r="E425" s="41">
        <v>1404949956</v>
      </c>
      <c r="F425" s="41">
        <f>E425/درآمدها!$C$10*100</f>
        <v>6.0282061879389309E-2</v>
      </c>
      <c r="G425" s="41">
        <v>0</v>
      </c>
      <c r="H425" s="41">
        <v>0</v>
      </c>
      <c r="I425" s="41">
        <v>1773921224</v>
      </c>
      <c r="J425" s="41">
        <v>1773921224</v>
      </c>
      <c r="K425" s="31">
        <f>J425/درآمدها!$C$10*100</f>
        <v>7.6113479015853303E-2</v>
      </c>
      <c r="L425" s="86"/>
      <c r="M425" s="86"/>
    </row>
    <row r="426" spans="1:13" ht="23.1" customHeight="1">
      <c r="A426" s="32" t="s">
        <v>724</v>
      </c>
      <c r="B426" s="41">
        <v>0</v>
      </c>
      <c r="C426" s="41">
        <v>834000</v>
      </c>
      <c r="D426" s="41">
        <v>0</v>
      </c>
      <c r="E426" s="41">
        <v>834000</v>
      </c>
      <c r="F426" s="41">
        <f>E426/درآمدها!$C$10*100</f>
        <v>3.5784363274082827E-5</v>
      </c>
      <c r="G426" s="41">
        <v>0</v>
      </c>
      <c r="H426" s="41">
        <v>1326000</v>
      </c>
      <c r="I426" s="41">
        <v>-733</v>
      </c>
      <c r="J426" s="41">
        <v>1325267</v>
      </c>
      <c r="K426" s="31">
        <f>J426/درآمدها!$C$10*100</f>
        <v>5.6863112425844033E-5</v>
      </c>
      <c r="L426" s="86"/>
      <c r="M426" s="86"/>
    </row>
    <row r="427" spans="1:13" ht="23.1" customHeight="1">
      <c r="A427" s="32" t="s">
        <v>701</v>
      </c>
      <c r="B427" s="41">
        <v>0</v>
      </c>
      <c r="C427" s="41">
        <v>60885000</v>
      </c>
      <c r="D427" s="41">
        <v>0</v>
      </c>
      <c r="E427" s="41">
        <v>60885000</v>
      </c>
      <c r="F427" s="41">
        <f>E427/درآمدها!$C$10*100</f>
        <v>2.6123872397392483E-3</v>
      </c>
      <c r="G427" s="41">
        <v>0</v>
      </c>
      <c r="H427" s="41">
        <v>112339000</v>
      </c>
      <c r="I427" s="41">
        <v>-36998</v>
      </c>
      <c r="J427" s="41">
        <v>112302002</v>
      </c>
      <c r="K427" s="31">
        <f>J427/درآمدها!$C$10*100</f>
        <v>4.8185319376196356E-3</v>
      </c>
      <c r="L427" s="86"/>
      <c r="M427" s="86"/>
    </row>
    <row r="428" spans="1:13" ht="23.1" customHeight="1">
      <c r="A428" s="32" t="s">
        <v>743</v>
      </c>
      <c r="B428" s="41">
        <v>0</v>
      </c>
      <c r="C428" s="41">
        <v>828198000</v>
      </c>
      <c r="D428" s="41">
        <v>-444636</v>
      </c>
      <c r="E428" s="41">
        <v>827753364</v>
      </c>
      <c r="F428" s="41">
        <f>E428/درآمدها!$C$10*100</f>
        <v>3.5516339422925799E-2</v>
      </c>
      <c r="G428" s="41">
        <v>0</v>
      </c>
      <c r="H428" s="41">
        <v>552818000</v>
      </c>
      <c r="I428" s="41">
        <v>-501355</v>
      </c>
      <c r="J428" s="41">
        <v>552316645</v>
      </c>
      <c r="K428" s="31">
        <f>J428/درآمدها!$C$10*100</f>
        <v>2.3698200799763359E-2</v>
      </c>
      <c r="L428" s="86"/>
      <c r="M428" s="86"/>
    </row>
    <row r="429" spans="1:13" ht="23.1" customHeight="1">
      <c r="A429" s="32" t="s">
        <v>744</v>
      </c>
      <c r="B429" s="41">
        <v>0</v>
      </c>
      <c r="C429" s="41">
        <v>1304479000</v>
      </c>
      <c r="D429" s="41">
        <v>-643547</v>
      </c>
      <c r="E429" s="41">
        <v>1303835453</v>
      </c>
      <c r="F429" s="41">
        <f>E429/درآمدها!$C$10*100</f>
        <v>5.5943550958969246E-2</v>
      </c>
      <c r="G429" s="41">
        <v>0</v>
      </c>
      <c r="H429" s="41">
        <v>1241957000</v>
      </c>
      <c r="I429" s="41">
        <v>-663697</v>
      </c>
      <c r="J429" s="41">
        <v>1241293303</v>
      </c>
      <c r="K429" s="31">
        <f>J429/درآمدها!$C$10*100</f>
        <v>5.3260060532659671E-2</v>
      </c>
      <c r="L429" s="86"/>
      <c r="M429" s="86"/>
    </row>
    <row r="430" spans="1:13" ht="23.1" customHeight="1">
      <c r="A430" s="32" t="s">
        <v>764</v>
      </c>
      <c r="B430" s="41">
        <v>0</v>
      </c>
      <c r="C430" s="41">
        <v>944113000</v>
      </c>
      <c r="D430" s="41">
        <v>-231763</v>
      </c>
      <c r="E430" s="41">
        <v>943881237</v>
      </c>
      <c r="F430" s="41">
        <f>E430/درآمدها!$C$10*100</f>
        <v>4.0499027664746605E-2</v>
      </c>
      <c r="G430" s="41">
        <v>0</v>
      </c>
      <c r="H430" s="41">
        <v>970420000</v>
      </c>
      <c r="I430" s="41">
        <v>-283706</v>
      </c>
      <c r="J430" s="41">
        <v>970136294</v>
      </c>
      <c r="K430" s="31">
        <f>J430/درآمدها!$C$10*100</f>
        <v>4.1625551043007698E-2</v>
      </c>
      <c r="L430" s="86"/>
      <c r="M430" s="86"/>
    </row>
    <row r="431" spans="1:13" ht="23.1" customHeight="1">
      <c r="A431" s="32" t="s">
        <v>675</v>
      </c>
      <c r="B431" s="41">
        <v>0</v>
      </c>
      <c r="C431" s="41">
        <v>0</v>
      </c>
      <c r="D431" s="41">
        <v>0</v>
      </c>
      <c r="E431" s="41">
        <v>0</v>
      </c>
      <c r="F431" s="41">
        <f>E431/درآمدها!$C$10*100</f>
        <v>0</v>
      </c>
      <c r="G431" s="41">
        <v>0</v>
      </c>
      <c r="H431" s="41">
        <v>0</v>
      </c>
      <c r="I431" s="41">
        <v>9117729026</v>
      </c>
      <c r="J431" s="41">
        <v>9117729026</v>
      </c>
      <c r="K431" s="31">
        <f>J431/درآمدها!$C$10*100</f>
        <v>0.39121358237533976</v>
      </c>
      <c r="L431" s="86"/>
      <c r="M431" s="86"/>
    </row>
    <row r="432" spans="1:13" ht="23.1" customHeight="1">
      <c r="A432" s="32" t="s">
        <v>667</v>
      </c>
      <c r="B432" s="41">
        <v>0</v>
      </c>
      <c r="C432" s="41">
        <v>0</v>
      </c>
      <c r="D432" s="41">
        <v>0</v>
      </c>
      <c r="E432" s="41">
        <v>0</v>
      </c>
      <c r="F432" s="41">
        <f>E432/درآمدها!$C$10*100</f>
        <v>0</v>
      </c>
      <c r="G432" s="41">
        <v>0</v>
      </c>
      <c r="H432" s="41">
        <v>0</v>
      </c>
      <c r="I432" s="41">
        <v>16355543254</v>
      </c>
      <c r="J432" s="41">
        <v>16355543254</v>
      </c>
      <c r="K432" s="31">
        <f>J432/درآمدها!$C$10*100</f>
        <v>0.70176582895217121</v>
      </c>
      <c r="L432" s="86"/>
      <c r="M432" s="86"/>
    </row>
    <row r="433" spans="1:13" ht="23.1" customHeight="1">
      <c r="A433" s="32" t="s">
        <v>677</v>
      </c>
      <c r="B433" s="41">
        <v>0</v>
      </c>
      <c r="C433" s="41">
        <v>0</v>
      </c>
      <c r="D433" s="41">
        <v>0</v>
      </c>
      <c r="E433" s="41">
        <v>0</v>
      </c>
      <c r="F433" s="41">
        <f>E433/درآمدها!$C$10*100</f>
        <v>0</v>
      </c>
      <c r="G433" s="41">
        <v>0</v>
      </c>
      <c r="H433" s="41">
        <v>0</v>
      </c>
      <c r="I433" s="41">
        <v>3193666435</v>
      </c>
      <c r="J433" s="41">
        <v>3193666435</v>
      </c>
      <c r="K433" s="31">
        <f>J433/درآمدها!$C$10*100</f>
        <v>0.13703035957588133</v>
      </c>
      <c r="L433" s="86"/>
      <c r="M433" s="86"/>
    </row>
    <row r="434" spans="1:13" ht="23.1" customHeight="1">
      <c r="A434" s="32" t="s">
        <v>674</v>
      </c>
      <c r="B434" s="41">
        <v>0</v>
      </c>
      <c r="C434" s="41">
        <v>0</v>
      </c>
      <c r="D434" s="41">
        <v>0</v>
      </c>
      <c r="E434" s="41">
        <v>0</v>
      </c>
      <c r="F434" s="41">
        <f>E434/درآمدها!$C$10*100</f>
        <v>0</v>
      </c>
      <c r="G434" s="41">
        <v>0</v>
      </c>
      <c r="H434" s="41">
        <v>0</v>
      </c>
      <c r="I434" s="41">
        <v>-25226191</v>
      </c>
      <c r="J434" s="41">
        <v>-25226191</v>
      </c>
      <c r="K434" s="31">
        <f>J434/درآمدها!$C$10*100</f>
        <v>-1.0823779169848906E-3</v>
      </c>
      <c r="L434" s="86"/>
      <c r="M434" s="86"/>
    </row>
    <row r="435" spans="1:13" ht="23.1" customHeight="1">
      <c r="A435" s="32" t="s">
        <v>717</v>
      </c>
      <c r="B435" s="41">
        <v>0</v>
      </c>
      <c r="C435" s="41">
        <v>0</v>
      </c>
      <c r="D435" s="41">
        <v>0</v>
      </c>
      <c r="E435" s="41">
        <v>0</v>
      </c>
      <c r="F435" s="41">
        <f>E435/درآمدها!$C$10*100</f>
        <v>0</v>
      </c>
      <c r="G435" s="41">
        <v>0</v>
      </c>
      <c r="H435" s="41">
        <v>0</v>
      </c>
      <c r="I435" s="41">
        <v>-811827224</v>
      </c>
      <c r="J435" s="41">
        <v>-811827224</v>
      </c>
      <c r="K435" s="31">
        <f>J435/درآمدها!$C$10*100</f>
        <v>-3.4832997960918717E-2</v>
      </c>
      <c r="L435" s="86"/>
      <c r="M435" s="86"/>
    </row>
    <row r="436" spans="1:13" ht="23.1" customHeight="1">
      <c r="A436" s="32" t="s">
        <v>734</v>
      </c>
      <c r="B436" s="41">
        <v>0</v>
      </c>
      <c r="C436" s="41">
        <v>0</v>
      </c>
      <c r="D436" s="41">
        <v>0</v>
      </c>
      <c r="E436" s="41">
        <v>0</v>
      </c>
      <c r="F436" s="41">
        <f>E436/درآمدها!$C$10*100</f>
        <v>0</v>
      </c>
      <c r="G436" s="41">
        <v>0</v>
      </c>
      <c r="H436" s="41">
        <v>0</v>
      </c>
      <c r="I436" s="41">
        <v>2562482823</v>
      </c>
      <c r="J436" s="41">
        <v>2562482823</v>
      </c>
      <c r="K436" s="31">
        <f>J436/درآمدها!$C$10*100</f>
        <v>0.10994822088948356</v>
      </c>
      <c r="L436" s="86"/>
      <c r="M436" s="86"/>
    </row>
    <row r="437" spans="1:13" ht="23.1" customHeight="1">
      <c r="A437" s="32" t="s">
        <v>679</v>
      </c>
      <c r="B437" s="41">
        <v>0</v>
      </c>
      <c r="C437" s="41">
        <v>0</v>
      </c>
      <c r="D437" s="41">
        <v>0</v>
      </c>
      <c r="E437" s="41">
        <v>0</v>
      </c>
      <c r="F437" s="41">
        <f>E437/درآمدها!$C$10*100</f>
        <v>0</v>
      </c>
      <c r="G437" s="41">
        <v>0</v>
      </c>
      <c r="H437" s="41">
        <v>0</v>
      </c>
      <c r="I437" s="41">
        <v>13436210749</v>
      </c>
      <c r="J437" s="41">
        <v>13436210749</v>
      </c>
      <c r="K437" s="31">
        <f>J437/درآمدها!$C$10*100</f>
        <v>0.57650629073063853</v>
      </c>
      <c r="L437" s="86"/>
      <c r="M437" s="86"/>
    </row>
    <row r="438" spans="1:13" ht="23.1" customHeight="1">
      <c r="A438" s="32" t="s">
        <v>676</v>
      </c>
      <c r="B438" s="41">
        <v>0</v>
      </c>
      <c r="C438" s="41">
        <v>0</v>
      </c>
      <c r="D438" s="41">
        <v>0</v>
      </c>
      <c r="E438" s="41">
        <v>0</v>
      </c>
      <c r="F438" s="41">
        <f>E438/درآمدها!$C$10*100</f>
        <v>0</v>
      </c>
      <c r="G438" s="41">
        <v>0</v>
      </c>
      <c r="H438" s="41">
        <v>0</v>
      </c>
      <c r="I438" s="41">
        <v>17054774495</v>
      </c>
      <c r="J438" s="41">
        <v>17054774495</v>
      </c>
      <c r="K438" s="31">
        <f>J438/درآمدها!$C$10*100</f>
        <v>0.73176768115904378</v>
      </c>
      <c r="L438" s="86"/>
      <c r="M438" s="86"/>
    </row>
    <row r="439" spans="1:13" ht="23.1" customHeight="1">
      <c r="A439" s="32" t="s">
        <v>726</v>
      </c>
      <c r="B439" s="41">
        <v>0</v>
      </c>
      <c r="C439" s="41">
        <v>0</v>
      </c>
      <c r="D439" s="41">
        <v>0</v>
      </c>
      <c r="E439" s="41">
        <v>0</v>
      </c>
      <c r="F439" s="41">
        <f>E439/درآمدها!$C$10*100</f>
        <v>0</v>
      </c>
      <c r="G439" s="41">
        <v>0</v>
      </c>
      <c r="H439" s="41">
        <v>0</v>
      </c>
      <c r="I439" s="41">
        <v>33553055</v>
      </c>
      <c r="J439" s="41">
        <v>33553055</v>
      </c>
      <c r="K439" s="31">
        <f>J439/درآمدها!$C$10*100</f>
        <v>1.4396579245506969E-3</v>
      </c>
      <c r="L439" s="86"/>
      <c r="M439" s="86"/>
    </row>
    <row r="440" spans="1:13" ht="23.1" customHeight="1">
      <c r="A440" s="32" t="s">
        <v>689</v>
      </c>
      <c r="B440" s="41">
        <v>0</v>
      </c>
      <c r="C440" s="41">
        <v>0</v>
      </c>
      <c r="D440" s="41">
        <v>0</v>
      </c>
      <c r="E440" s="41">
        <v>0</v>
      </c>
      <c r="F440" s="41">
        <f>E440/درآمدها!$C$10*100</f>
        <v>0</v>
      </c>
      <c r="G440" s="41">
        <v>0</v>
      </c>
      <c r="H440" s="41">
        <v>0</v>
      </c>
      <c r="I440" s="41">
        <v>118360054</v>
      </c>
      <c r="J440" s="41">
        <v>118360054</v>
      </c>
      <c r="K440" s="31">
        <f>J440/درآمدها!$C$10*100</f>
        <v>5.0784642319856837E-3</v>
      </c>
      <c r="L440" s="86"/>
      <c r="M440" s="86"/>
    </row>
    <row r="441" spans="1:13" ht="23.1" customHeight="1">
      <c r="A441" s="32" t="s">
        <v>715</v>
      </c>
      <c r="B441" s="41">
        <v>0</v>
      </c>
      <c r="C441" s="41">
        <v>-310000</v>
      </c>
      <c r="D441" s="41">
        <v>257434</v>
      </c>
      <c r="E441" s="41">
        <v>-52566</v>
      </c>
      <c r="F441" s="41">
        <f>E441/درآمدها!$C$10*100</f>
        <v>-2.2554446521168319E-6</v>
      </c>
      <c r="G441" s="41">
        <v>0</v>
      </c>
      <c r="H441" s="41">
        <v>0</v>
      </c>
      <c r="I441" s="41">
        <v>257177</v>
      </c>
      <c r="J441" s="41">
        <v>257177</v>
      </c>
      <c r="K441" s="31">
        <f>J441/درآمدها!$C$10*100</f>
        <v>1.1034670496089687E-5</v>
      </c>
      <c r="L441" s="86"/>
      <c r="M441" s="86"/>
    </row>
    <row r="442" spans="1:13" ht="23.1" customHeight="1">
      <c r="A442" s="32" t="s">
        <v>716</v>
      </c>
      <c r="B442" s="41">
        <v>0</v>
      </c>
      <c r="C442" s="41">
        <v>-330000</v>
      </c>
      <c r="D442" s="41">
        <v>256884</v>
      </c>
      <c r="E442" s="41">
        <v>-73116</v>
      </c>
      <c r="F442" s="41">
        <f>E442/درآمدها!$C$10*100</f>
        <v>-3.1371816608487293E-6</v>
      </c>
      <c r="G442" s="41">
        <v>0</v>
      </c>
      <c r="H442" s="41">
        <v>0</v>
      </c>
      <c r="I442" s="41">
        <v>256653</v>
      </c>
      <c r="J442" s="41">
        <v>256653</v>
      </c>
      <c r="K442" s="31">
        <f>J442/درآمدها!$C$10*100</f>
        <v>1.1012187275039784E-5</v>
      </c>
      <c r="L442" s="86"/>
      <c r="M442" s="86"/>
    </row>
    <row r="443" spans="1:13" ht="23.1" customHeight="1">
      <c r="A443" s="32" t="s">
        <v>745</v>
      </c>
      <c r="B443" s="41">
        <v>0</v>
      </c>
      <c r="C443" s="41">
        <v>77856000</v>
      </c>
      <c r="D443" s="41">
        <v>-105865813</v>
      </c>
      <c r="E443" s="41">
        <v>-28009813</v>
      </c>
      <c r="F443" s="41">
        <f>E443/درآمدها!$C$10*100</f>
        <v>-1.2018145367279709E-3</v>
      </c>
      <c r="G443" s="41">
        <v>0</v>
      </c>
      <c r="H443" s="41">
        <v>0</v>
      </c>
      <c r="I443" s="41">
        <v>-105909324</v>
      </c>
      <c r="J443" s="41">
        <v>-105909324</v>
      </c>
      <c r="K443" s="31">
        <f>J443/درآمدها!$C$10*100</f>
        <v>-4.5442418754538831E-3</v>
      </c>
      <c r="L443" s="86"/>
      <c r="M443" s="86"/>
    </row>
    <row r="444" spans="1:13" ht="23.1" customHeight="1">
      <c r="A444" s="32" t="s">
        <v>736</v>
      </c>
      <c r="B444" s="41">
        <v>0</v>
      </c>
      <c r="C444" s="41">
        <v>8739894188</v>
      </c>
      <c r="D444" s="41">
        <v>-12793871510</v>
      </c>
      <c r="E444" s="41">
        <v>-4053977322</v>
      </c>
      <c r="F444" s="41">
        <f>E444/درآمدها!$C$10*100</f>
        <v>-0.17394364172103294</v>
      </c>
      <c r="G444" s="41">
        <v>0</v>
      </c>
      <c r="H444" s="41">
        <v>0</v>
      </c>
      <c r="I444" s="41">
        <v>-13999508478</v>
      </c>
      <c r="J444" s="41">
        <v>-13999508478</v>
      </c>
      <c r="K444" s="31">
        <f>J444/درآمدها!$C$10*100</f>
        <v>-0.60067565591769112</v>
      </c>
      <c r="L444" s="86"/>
      <c r="M444" s="86"/>
    </row>
    <row r="445" spans="1:13" ht="23.1" customHeight="1">
      <c r="A445" s="32" t="s">
        <v>720</v>
      </c>
      <c r="B445" s="41">
        <v>0</v>
      </c>
      <c r="C445" s="41">
        <v>0</v>
      </c>
      <c r="D445" s="41">
        <v>0</v>
      </c>
      <c r="E445" s="41">
        <v>0</v>
      </c>
      <c r="F445" s="41">
        <f>E445/درآمدها!$C$10*100</f>
        <v>0</v>
      </c>
      <c r="G445" s="41">
        <v>0</v>
      </c>
      <c r="H445" s="41">
        <v>0</v>
      </c>
      <c r="I445" s="41">
        <v>3604663688</v>
      </c>
      <c r="J445" s="41">
        <v>3604663688</v>
      </c>
      <c r="K445" s="31">
        <f>J445/درآمدها!$C$10*100</f>
        <v>0.15466498188523639</v>
      </c>
      <c r="L445" s="86"/>
      <c r="M445" s="86"/>
    </row>
    <row r="446" spans="1:13" ht="23.1" customHeight="1">
      <c r="A446" s="32" t="s">
        <v>723</v>
      </c>
      <c r="B446" s="41">
        <v>0</v>
      </c>
      <c r="C446" s="41">
        <v>-90933000</v>
      </c>
      <c r="D446" s="41">
        <v>91849000</v>
      </c>
      <c r="E446" s="41">
        <v>916000</v>
      </c>
      <c r="F446" s="41">
        <f>E446/درآمدها!$C$10*100</f>
        <v>3.9302729926930297E-5</v>
      </c>
      <c r="G446" s="41">
        <v>0</v>
      </c>
      <c r="H446" s="41">
        <v>0</v>
      </c>
      <c r="I446" s="41">
        <v>91825354</v>
      </c>
      <c r="J446" s="41">
        <v>91825354</v>
      </c>
      <c r="K446" s="31">
        <f>J446/درآمدها!$C$10*100</f>
        <v>3.9399422365794419E-3</v>
      </c>
      <c r="L446" s="86"/>
      <c r="M446" s="86"/>
    </row>
    <row r="447" spans="1:13" ht="23.1" customHeight="1">
      <c r="A447" s="32" t="s">
        <v>703</v>
      </c>
      <c r="B447" s="41">
        <v>0</v>
      </c>
      <c r="C447" s="41">
        <v>135408000</v>
      </c>
      <c r="D447" s="41">
        <v>0</v>
      </c>
      <c r="E447" s="41">
        <v>135408000</v>
      </c>
      <c r="F447" s="41">
        <f>E447/درآمدها!$C$10*100</f>
        <v>5.8099389235215914E-3</v>
      </c>
      <c r="G447" s="41">
        <v>0</v>
      </c>
      <c r="H447" s="41">
        <v>194378000</v>
      </c>
      <c r="I447" s="41">
        <v>-62578</v>
      </c>
      <c r="J447" s="41">
        <v>194315422</v>
      </c>
      <c r="K447" s="31">
        <f>J447/درآمدها!$C$10*100</f>
        <v>8.337474401204685E-3</v>
      </c>
      <c r="L447" s="86"/>
      <c r="M447" s="86"/>
    </row>
    <row r="448" spans="1:13" ht="23.1" customHeight="1">
      <c r="A448" s="32" t="s">
        <v>738</v>
      </c>
      <c r="B448" s="41">
        <v>0</v>
      </c>
      <c r="C448" s="41">
        <v>29565117386</v>
      </c>
      <c r="D448" s="41">
        <v>6869640887</v>
      </c>
      <c r="E448" s="41">
        <v>36434758273</v>
      </c>
      <c r="F448" s="41">
        <f>E448/درآمدها!$C$10*100</f>
        <v>1.563302908686363</v>
      </c>
      <c r="G448" s="41">
        <v>0</v>
      </c>
      <c r="H448" s="41">
        <v>13682222804</v>
      </c>
      <c r="I448" s="41">
        <v>6738472726</v>
      </c>
      <c r="J448" s="41">
        <v>20420695530</v>
      </c>
      <c r="K448" s="31">
        <f>J448/درآمدها!$C$10*100</f>
        <v>0.87618895342321257</v>
      </c>
      <c r="L448" s="86"/>
      <c r="M448" s="86"/>
    </row>
    <row r="449" spans="1:13" ht="23.1" customHeight="1">
      <c r="A449" s="32" t="s">
        <v>748</v>
      </c>
      <c r="B449" s="41">
        <v>0</v>
      </c>
      <c r="C449" s="41">
        <v>2446607000</v>
      </c>
      <c r="D449" s="41">
        <v>10666990695</v>
      </c>
      <c r="E449" s="41">
        <v>13113597695</v>
      </c>
      <c r="F449" s="41">
        <f>E449/درآمدها!$C$10*100</f>
        <v>0.56266396132860341</v>
      </c>
      <c r="G449" s="41">
        <v>0</v>
      </c>
      <c r="H449" s="41">
        <v>0</v>
      </c>
      <c r="I449" s="41">
        <v>10665689770</v>
      </c>
      <c r="J449" s="41">
        <v>10665689770</v>
      </c>
      <c r="K449" s="31">
        <f>J449/درآمدها!$C$10*100</f>
        <v>0.45763179532176135</v>
      </c>
      <c r="L449" s="86"/>
      <c r="M449" s="86"/>
    </row>
    <row r="450" spans="1:13" ht="23.1" customHeight="1">
      <c r="A450" s="32" t="s">
        <v>766</v>
      </c>
      <c r="B450" s="41">
        <v>0</v>
      </c>
      <c r="C450" s="41">
        <v>-2219000</v>
      </c>
      <c r="D450" s="41">
        <v>995016742</v>
      </c>
      <c r="E450" s="41">
        <v>992797742</v>
      </c>
      <c r="F450" s="41">
        <f>E450/درآمدها!$C$10*100</f>
        <v>4.2597883761891081E-2</v>
      </c>
      <c r="G450" s="41">
        <v>0</v>
      </c>
      <c r="H450" s="41">
        <v>0</v>
      </c>
      <c r="I450" s="41">
        <v>994999865</v>
      </c>
      <c r="J450" s="41">
        <v>994999865</v>
      </c>
      <c r="K450" s="31">
        <f>J450/درآمدها!$C$10*100</f>
        <v>4.2692370056143132E-2</v>
      </c>
      <c r="L450" s="86"/>
      <c r="M450" s="86"/>
    </row>
    <row r="451" spans="1:13" ht="23.1" customHeight="1">
      <c r="A451" s="32" t="s">
        <v>710</v>
      </c>
      <c r="B451" s="41">
        <v>0</v>
      </c>
      <c r="C451" s="41">
        <v>-270000000</v>
      </c>
      <c r="D451" s="41">
        <v>-260099891</v>
      </c>
      <c r="E451" s="41">
        <v>-530099891</v>
      </c>
      <c r="F451" s="41">
        <f>E451/درآمدها!$C$10*100</f>
        <v>-2.2744948526493655E-2</v>
      </c>
      <c r="G451" s="41">
        <v>0</v>
      </c>
      <c r="H451" s="41">
        <v>0</v>
      </c>
      <c r="I451" s="41">
        <v>-260220915</v>
      </c>
      <c r="J451" s="41">
        <v>-260220915</v>
      </c>
      <c r="K451" s="31">
        <f>J451/درآمدها!$C$10*100</f>
        <v>-1.1165275484261666E-2</v>
      </c>
      <c r="L451" s="86"/>
      <c r="M451" s="86"/>
    </row>
    <row r="452" spans="1:13" ht="23.1" customHeight="1">
      <c r="A452" s="32" t="s">
        <v>739</v>
      </c>
      <c r="B452" s="41">
        <v>0</v>
      </c>
      <c r="C452" s="41">
        <v>1632065000</v>
      </c>
      <c r="D452" s="41">
        <v>842523488</v>
      </c>
      <c r="E452" s="41">
        <v>2474588488</v>
      </c>
      <c r="F452" s="41">
        <f>E452/درآمدها!$C$10*100</f>
        <v>0.10617694653292009</v>
      </c>
      <c r="G452" s="41">
        <v>0</v>
      </c>
      <c r="H452" s="41">
        <v>0</v>
      </c>
      <c r="I452" s="41">
        <v>841878670</v>
      </c>
      <c r="J452" s="41">
        <v>841878670</v>
      </c>
      <c r="K452" s="31">
        <f>J452/درآمدها!$C$10*100</f>
        <v>3.6122412661848555E-2</v>
      </c>
      <c r="L452" s="86"/>
      <c r="M452" s="86"/>
    </row>
    <row r="453" spans="1:13" ht="23.1" customHeight="1">
      <c r="A453" s="32" t="s">
        <v>687</v>
      </c>
      <c r="B453" s="41">
        <v>0</v>
      </c>
      <c r="C453" s="41">
        <v>-6636000</v>
      </c>
      <c r="D453" s="41">
        <v>3015686495</v>
      </c>
      <c r="E453" s="41">
        <v>3009050495</v>
      </c>
      <c r="F453" s="41">
        <f>E453/درآمدها!$C$10*100</f>
        <v>0.12910905997978267</v>
      </c>
      <c r="G453" s="41">
        <v>0</v>
      </c>
      <c r="H453" s="41">
        <v>0</v>
      </c>
      <c r="I453" s="41">
        <v>3015294316</v>
      </c>
      <c r="J453" s="41">
        <v>3015294316</v>
      </c>
      <c r="K453" s="31">
        <f>J453/درآمدها!$C$10*100</f>
        <v>0.12937696304798693</v>
      </c>
      <c r="L453" s="86"/>
      <c r="M453" s="86"/>
    </row>
    <row r="454" spans="1:13" ht="23.1" customHeight="1">
      <c r="A454" s="32" t="s">
        <v>709</v>
      </c>
      <c r="B454" s="41">
        <v>0</v>
      </c>
      <c r="C454" s="41">
        <v>-850493000</v>
      </c>
      <c r="D454" s="41">
        <v>958790000</v>
      </c>
      <c r="E454" s="41">
        <v>108297000</v>
      </c>
      <c r="F454" s="41">
        <f>E454/درآمدها!$C$10*100</f>
        <v>4.6466896756514964E-3</v>
      </c>
      <c r="G454" s="41">
        <v>0</v>
      </c>
      <c r="H454" s="41">
        <v>0</v>
      </c>
      <c r="I454" s="41">
        <v>958543120</v>
      </c>
      <c r="J454" s="41">
        <v>958543120</v>
      </c>
      <c r="K454" s="31">
        <f>J454/درآمدها!$C$10*100</f>
        <v>4.1128123764931371E-2</v>
      </c>
      <c r="L454" s="86"/>
      <c r="M454" s="86"/>
    </row>
    <row r="455" spans="1:13" ht="23.1" customHeight="1">
      <c r="A455" s="32" t="s">
        <v>749</v>
      </c>
      <c r="B455" s="41">
        <v>0</v>
      </c>
      <c r="C455" s="41">
        <v>21600000</v>
      </c>
      <c r="D455" s="41">
        <v>-17127983</v>
      </c>
      <c r="E455" s="41">
        <v>4472017</v>
      </c>
      <c r="F455" s="41">
        <f>E455/درآمدها!$C$10*100</f>
        <v>1.9188043272886577E-4</v>
      </c>
      <c r="G455" s="41">
        <v>0</v>
      </c>
      <c r="H455" s="41">
        <v>0</v>
      </c>
      <c r="I455" s="41">
        <v>-17128601</v>
      </c>
      <c r="J455" s="41">
        <v>-17128601</v>
      </c>
      <c r="K455" s="31">
        <f>J455/درآمدها!$C$10*100</f>
        <v>-7.3493534839426671E-4</v>
      </c>
      <c r="L455" s="86"/>
      <c r="M455" s="86"/>
    </row>
    <row r="456" spans="1:13" ht="23.1" customHeight="1">
      <c r="A456" s="32" t="s">
        <v>729</v>
      </c>
      <c r="B456" s="41">
        <v>0</v>
      </c>
      <c r="C456" s="41">
        <v>962000</v>
      </c>
      <c r="D456" s="41">
        <v>0</v>
      </c>
      <c r="E456" s="41">
        <v>962000</v>
      </c>
      <c r="F456" s="41">
        <f>E456/درآمدها!$C$10*100</f>
        <v>4.1276447805356933E-5</v>
      </c>
      <c r="G456" s="41">
        <v>0</v>
      </c>
      <c r="H456" s="41">
        <v>916000</v>
      </c>
      <c r="I456" s="41">
        <v>-408</v>
      </c>
      <c r="J456" s="41">
        <v>915592</v>
      </c>
      <c r="K456" s="31">
        <f>J456/درآمدها!$C$10*100</f>
        <v>3.9285223907486865E-5</v>
      </c>
      <c r="L456" s="86"/>
      <c r="M456" s="86"/>
    </row>
    <row r="457" spans="1:13" ht="23.1" customHeight="1">
      <c r="A457" s="32" t="s">
        <v>767</v>
      </c>
      <c r="B457" s="41">
        <v>0</v>
      </c>
      <c r="C457" s="41">
        <v>5550000</v>
      </c>
      <c r="D457" s="41">
        <v>0</v>
      </c>
      <c r="E457" s="41">
        <v>5550000</v>
      </c>
      <c r="F457" s="41">
        <f>E457/درآمدها!$C$10*100</f>
        <v>2.3813335272321307E-4</v>
      </c>
      <c r="G457" s="41">
        <v>0</v>
      </c>
      <c r="H457" s="41">
        <v>4745000</v>
      </c>
      <c r="I457" s="41">
        <v>-2231</v>
      </c>
      <c r="J457" s="41">
        <v>4742769</v>
      </c>
      <c r="K457" s="31">
        <f>J457/درآمدها!$C$10*100</f>
        <v>2.034975645336433E-4</v>
      </c>
      <c r="L457" s="86"/>
      <c r="M457" s="86"/>
    </row>
    <row r="458" spans="1:13" ht="23.1" customHeight="1">
      <c r="A458" s="32" t="s">
        <v>728</v>
      </c>
      <c r="B458" s="41">
        <v>0</v>
      </c>
      <c r="C458" s="41">
        <v>536300000</v>
      </c>
      <c r="D458" s="41">
        <v>0</v>
      </c>
      <c r="E458" s="41">
        <v>536300000</v>
      </c>
      <c r="F458" s="41">
        <f>E458/درآمدها!$C$10*100</f>
        <v>2.3010976047830482E-2</v>
      </c>
      <c r="G458" s="41">
        <v>0</v>
      </c>
      <c r="H458" s="41">
        <v>534510000</v>
      </c>
      <c r="I458" s="41">
        <v>-186621</v>
      </c>
      <c r="J458" s="41">
        <v>534323379</v>
      </c>
      <c r="K458" s="31">
        <f>J458/درآمدها!$C$10*100</f>
        <v>2.2926165347687578E-2</v>
      </c>
      <c r="L458" s="86"/>
      <c r="M458" s="86"/>
    </row>
    <row r="459" spans="1:13" ht="23.1" customHeight="1">
      <c r="A459" s="32" t="s">
        <v>769</v>
      </c>
      <c r="B459" s="41">
        <v>0</v>
      </c>
      <c r="C459" s="41">
        <v>10990810546</v>
      </c>
      <c r="D459" s="41">
        <v>1682462</v>
      </c>
      <c r="E459" s="41">
        <v>10992493008</v>
      </c>
      <c r="F459" s="41">
        <f>E459/درآمدها!$C$10*100</f>
        <v>0.4716539125732464</v>
      </c>
      <c r="G459" s="41">
        <v>0</v>
      </c>
      <c r="H459" s="41">
        <v>10990705546</v>
      </c>
      <c r="I459" s="41">
        <v>1682398</v>
      </c>
      <c r="J459" s="41">
        <v>10992387944</v>
      </c>
      <c r="K459" s="31">
        <f>J459/درآمدها!$C$10*100</f>
        <v>0.47164940460161203</v>
      </c>
      <c r="L459" s="86"/>
      <c r="M459" s="86"/>
    </row>
    <row r="460" spans="1:13" ht="23.1" customHeight="1">
      <c r="A460" s="32" t="s">
        <v>779</v>
      </c>
      <c r="B460" s="41">
        <v>0</v>
      </c>
      <c r="C460" s="41">
        <v>10439547471</v>
      </c>
      <c r="D460" s="41">
        <v>3572473485</v>
      </c>
      <c r="E460" s="41">
        <v>14012020956</v>
      </c>
      <c r="F460" s="41">
        <f>E460/درآمدها!$C$10*100</f>
        <v>0.60121252769012634</v>
      </c>
      <c r="G460" s="41">
        <v>0</v>
      </c>
      <c r="H460" s="41">
        <v>10439547471</v>
      </c>
      <c r="I460" s="41">
        <v>3572473485</v>
      </c>
      <c r="J460" s="41">
        <v>14012020956</v>
      </c>
      <c r="K460" s="31">
        <f>J460/درآمدها!$C$10*100</f>
        <v>0.60121252769012634</v>
      </c>
      <c r="L460" s="86"/>
      <c r="M460" s="86"/>
    </row>
    <row r="461" spans="1:13" ht="23.1" customHeight="1">
      <c r="A461" s="32" t="s">
        <v>778</v>
      </c>
      <c r="B461" s="41">
        <v>0</v>
      </c>
      <c r="C461" s="41">
        <v>454745045</v>
      </c>
      <c r="D461" s="41">
        <v>488929992</v>
      </c>
      <c r="E461" s="41">
        <v>943675037</v>
      </c>
      <c r="F461" s="41">
        <f>E461/درآمدها!$C$10*100</f>
        <v>4.0490180259822005E-2</v>
      </c>
      <c r="G461" s="41">
        <v>0</v>
      </c>
      <c r="H461" s="41">
        <v>454745045</v>
      </c>
      <c r="I461" s="41">
        <v>488929992</v>
      </c>
      <c r="J461" s="41">
        <v>943675037</v>
      </c>
      <c r="K461" s="31">
        <f>J461/درآمدها!$C$10*100</f>
        <v>4.0490180259822005E-2</v>
      </c>
      <c r="L461" s="86"/>
      <c r="M461" s="86"/>
    </row>
    <row r="462" spans="1:13" ht="23.1" customHeight="1">
      <c r="A462" s="32" t="s">
        <v>789</v>
      </c>
      <c r="B462" s="41">
        <v>0</v>
      </c>
      <c r="C462" s="41">
        <v>447467588</v>
      </c>
      <c r="D462" s="41">
        <v>2447277</v>
      </c>
      <c r="E462" s="41">
        <v>449914865</v>
      </c>
      <c r="F462" s="41">
        <f>E462/درآمدها!$C$10*100</f>
        <v>1.9304456800443567E-2</v>
      </c>
      <c r="G462" s="41">
        <v>0</v>
      </c>
      <c r="H462" s="41">
        <v>447467588</v>
      </c>
      <c r="I462" s="41">
        <v>2447277</v>
      </c>
      <c r="J462" s="41">
        <v>449914865</v>
      </c>
      <c r="K462" s="31">
        <f>J462/درآمدها!$C$10*100</f>
        <v>1.9304456800443567E-2</v>
      </c>
      <c r="L462" s="86"/>
      <c r="M462" s="86"/>
    </row>
    <row r="463" spans="1:13" ht="23.1" customHeight="1">
      <c r="A463" s="32" t="s">
        <v>790</v>
      </c>
      <c r="B463" s="41">
        <v>0</v>
      </c>
      <c r="C463" s="41">
        <v>45417353</v>
      </c>
      <c r="D463" s="41">
        <v>18107637</v>
      </c>
      <c r="E463" s="41">
        <v>63524990</v>
      </c>
      <c r="F463" s="41">
        <f>E463/درآمدها!$C$10*100</f>
        <v>2.7256610541276723E-3</v>
      </c>
      <c r="G463" s="41">
        <v>0</v>
      </c>
      <c r="H463" s="41">
        <v>45417353</v>
      </c>
      <c r="I463" s="41">
        <v>18107637</v>
      </c>
      <c r="J463" s="41">
        <v>63524990</v>
      </c>
      <c r="K463" s="31">
        <f>J463/درآمدها!$C$10*100</f>
        <v>2.7256610541276723E-3</v>
      </c>
      <c r="L463" s="86"/>
      <c r="M463" s="86"/>
    </row>
    <row r="464" spans="1:13" ht="23.1" customHeight="1">
      <c r="A464" s="32" t="s">
        <v>730</v>
      </c>
      <c r="B464" s="41">
        <v>0</v>
      </c>
      <c r="C464" s="41">
        <v>4896000</v>
      </c>
      <c r="D464" s="41">
        <v>0</v>
      </c>
      <c r="E464" s="41">
        <v>4896000</v>
      </c>
      <c r="F464" s="41">
        <f>E464/درآمدها!$C$10*100</f>
        <v>2.1007223332123443E-4</v>
      </c>
      <c r="G464" s="41">
        <v>0</v>
      </c>
      <c r="H464" s="41">
        <v>-2871000</v>
      </c>
      <c r="I464" s="41">
        <v>-10032</v>
      </c>
      <c r="J464" s="41">
        <v>-2881032</v>
      </c>
      <c r="K464" s="31">
        <f>J464/درآمدها!$C$10*100</f>
        <v>-1.236161818852007E-4</v>
      </c>
      <c r="L464" s="86"/>
      <c r="M464" s="86"/>
    </row>
    <row r="465" spans="1:13" ht="23.1" customHeight="1">
      <c r="A465" s="32" t="s">
        <v>732</v>
      </c>
      <c r="B465" s="41">
        <v>0</v>
      </c>
      <c r="C465" s="41">
        <v>28560000</v>
      </c>
      <c r="D465" s="41">
        <v>0</v>
      </c>
      <c r="E465" s="41">
        <v>28560000</v>
      </c>
      <c r="F465" s="41">
        <f>E465/درآمدها!$C$10*100</f>
        <v>1.2254213610405343E-3</v>
      </c>
      <c r="G465" s="41">
        <v>0</v>
      </c>
      <c r="H465" s="41">
        <v>-15609000</v>
      </c>
      <c r="I465" s="41">
        <v>-37648</v>
      </c>
      <c r="J465" s="41">
        <v>-15646648</v>
      </c>
      <c r="K465" s="31">
        <f>J465/درآمدها!$C$10*100</f>
        <v>-6.7134932380539755E-4</v>
      </c>
      <c r="L465" s="86"/>
      <c r="M465" s="86"/>
    </row>
    <row r="466" spans="1:13" ht="23.1" customHeight="1">
      <c r="A466" s="32" t="s">
        <v>721</v>
      </c>
      <c r="B466" s="41">
        <v>0</v>
      </c>
      <c r="C466" s="41">
        <v>2174605000</v>
      </c>
      <c r="D466" s="41">
        <v>-7014</v>
      </c>
      <c r="E466" s="41">
        <v>2174597986</v>
      </c>
      <c r="F466" s="41">
        <f>E466/درآمدها!$C$10*100</f>
        <v>9.3305280942581392E-2</v>
      </c>
      <c r="G466" s="41">
        <v>0</v>
      </c>
      <c r="H466" s="41">
        <v>1205210000</v>
      </c>
      <c r="I466" s="41">
        <v>-1315948</v>
      </c>
      <c r="J466" s="41">
        <v>1203894052</v>
      </c>
      <c r="K466" s="31">
        <f>J466/درآمدها!$C$10*100</f>
        <v>5.1655374220953905E-2</v>
      </c>
      <c r="L466" s="86"/>
      <c r="M466" s="86"/>
    </row>
    <row r="467" spans="1:13" ht="23.1" customHeight="1">
      <c r="A467" s="32" t="s">
        <v>694</v>
      </c>
      <c r="B467" s="41">
        <v>0</v>
      </c>
      <c r="C467" s="41">
        <v>93301000</v>
      </c>
      <c r="D467" s="41">
        <v>-150104</v>
      </c>
      <c r="E467" s="41">
        <v>93150896</v>
      </c>
      <c r="F467" s="41">
        <f>E467/درآمدها!$C$10*100</f>
        <v>3.996817148405646E-3</v>
      </c>
      <c r="G467" s="41">
        <v>0</v>
      </c>
      <c r="H467" s="41">
        <v>93432000</v>
      </c>
      <c r="I467" s="41">
        <v>-150182</v>
      </c>
      <c r="J467" s="41">
        <v>93281818</v>
      </c>
      <c r="K467" s="31">
        <f>J467/درآمدها!$C$10*100</f>
        <v>4.0024346069291103E-3</v>
      </c>
      <c r="L467" s="86"/>
      <c r="M467" s="86"/>
    </row>
    <row r="468" spans="1:13" ht="23.1" customHeight="1">
      <c r="A468" s="32" t="s">
        <v>693</v>
      </c>
      <c r="B468" s="41">
        <v>0</v>
      </c>
      <c r="C468" s="41">
        <v>940172000</v>
      </c>
      <c r="D468" s="41">
        <v>-639000</v>
      </c>
      <c r="E468" s="41">
        <v>939533000</v>
      </c>
      <c r="F468" s="41">
        <f>E468/درآمدها!$C$10*100</f>
        <v>4.0312458249387118E-2</v>
      </c>
      <c r="G468" s="41">
        <v>0</v>
      </c>
      <c r="H468" s="41">
        <v>940351000</v>
      </c>
      <c r="I468" s="41">
        <v>-639058</v>
      </c>
      <c r="J468" s="41">
        <v>939711942</v>
      </c>
      <c r="K468" s="31">
        <f>J468/درآمدها!$C$10*100</f>
        <v>4.0320136097748024E-2</v>
      </c>
      <c r="L468" s="86"/>
      <c r="M468" s="86"/>
    </row>
    <row r="469" spans="1:13" ht="23.1" customHeight="1">
      <c r="A469" s="32" t="s">
        <v>776</v>
      </c>
      <c r="B469" s="41">
        <v>0</v>
      </c>
      <c r="C469" s="41">
        <v>149750000</v>
      </c>
      <c r="D469" s="41">
        <v>-46778</v>
      </c>
      <c r="E469" s="41">
        <v>149703222</v>
      </c>
      <c r="F469" s="41">
        <f>E469/درآمدها!$C$10*100</f>
        <v>6.4233027330319759E-3</v>
      </c>
      <c r="G469" s="41">
        <v>0</v>
      </c>
      <c r="H469" s="41">
        <v>149750000</v>
      </c>
      <c r="I469" s="41">
        <v>-46778</v>
      </c>
      <c r="J469" s="41">
        <v>149703222</v>
      </c>
      <c r="K469" s="31">
        <f>J469/درآمدها!$C$10*100</f>
        <v>6.4233027330319759E-3</v>
      </c>
      <c r="L469" s="86"/>
      <c r="M469" s="86"/>
    </row>
    <row r="470" spans="1:13" ht="23.1" customHeight="1">
      <c r="A470" s="32" t="s">
        <v>802</v>
      </c>
      <c r="B470" s="41">
        <v>0</v>
      </c>
      <c r="C470" s="41">
        <v>0</v>
      </c>
      <c r="D470" s="41">
        <v>-68</v>
      </c>
      <c r="E470" s="41">
        <v>-68</v>
      </c>
      <c r="F470" s="41">
        <f>E470/درآمدها!$C$10*100</f>
        <v>-2.9176699072393676E-9</v>
      </c>
      <c r="G470" s="41">
        <v>0</v>
      </c>
      <c r="H470" s="41">
        <v>0</v>
      </c>
      <c r="I470" s="41">
        <v>-68</v>
      </c>
      <c r="J470" s="41">
        <v>-68</v>
      </c>
      <c r="K470" s="31">
        <f>J470/درآمدها!$C$10*100</f>
        <v>-2.9176699072393676E-9</v>
      </c>
      <c r="L470" s="86"/>
      <c r="M470" s="86"/>
    </row>
    <row r="471" spans="1:13" ht="23.1" customHeight="1">
      <c r="A471" s="32" t="s">
        <v>809</v>
      </c>
      <c r="B471" s="41">
        <v>0</v>
      </c>
      <c r="C471" s="41">
        <v>-19000</v>
      </c>
      <c r="D471" s="41">
        <v>-12</v>
      </c>
      <c r="E471" s="41">
        <v>-19012</v>
      </c>
      <c r="F471" s="41">
        <f>E471/درآمدها!$C$10*100</f>
        <v>-8.1574618053580657E-7</v>
      </c>
      <c r="G471" s="41">
        <v>0</v>
      </c>
      <c r="H471" s="41">
        <v>-19000</v>
      </c>
      <c r="I471" s="41">
        <v>-12</v>
      </c>
      <c r="J471" s="41">
        <v>-19012</v>
      </c>
      <c r="K471" s="31">
        <f>J471/درآمدها!$C$10*100</f>
        <v>-8.1574618053580657E-7</v>
      </c>
      <c r="L471" s="86"/>
      <c r="M471" s="86"/>
    </row>
    <row r="472" spans="1:13" ht="23.1" customHeight="1">
      <c r="A472" s="32" t="s">
        <v>811</v>
      </c>
      <c r="B472" s="41">
        <v>0</v>
      </c>
      <c r="C472" s="41">
        <v>-5000000</v>
      </c>
      <c r="D472" s="41">
        <v>-50205</v>
      </c>
      <c r="E472" s="41">
        <v>-5050205</v>
      </c>
      <c r="F472" s="41">
        <f>E472/درآمدها!$C$10*100</f>
        <v>-2.1668869343955571E-4</v>
      </c>
      <c r="G472" s="41">
        <v>0</v>
      </c>
      <c r="H472" s="41">
        <v>-5000000</v>
      </c>
      <c r="I472" s="41">
        <v>-50205</v>
      </c>
      <c r="J472" s="41">
        <v>-5050205</v>
      </c>
      <c r="K472" s="31">
        <f>J472/درآمدها!$C$10*100</f>
        <v>-2.1668869343955571E-4</v>
      </c>
      <c r="L472" s="86"/>
      <c r="M472" s="86"/>
    </row>
    <row r="473" spans="1:13" ht="23.1" customHeight="1">
      <c r="A473" s="32" t="s">
        <v>129</v>
      </c>
      <c r="B473" s="41">
        <v>0</v>
      </c>
      <c r="C473" s="41">
        <v>-838224104</v>
      </c>
      <c r="D473" s="41">
        <v>0</v>
      </c>
      <c r="E473" s="41">
        <v>-838224104</v>
      </c>
      <c r="F473" s="41">
        <f>E473/درآمدها!$C$10*100</f>
        <v>-3.5965606525933558E-2</v>
      </c>
      <c r="G473" s="41">
        <v>0</v>
      </c>
      <c r="H473" s="41">
        <v>-316273980</v>
      </c>
      <c r="I473" s="41">
        <v>0</v>
      </c>
      <c r="J473" s="41">
        <v>-316273980</v>
      </c>
      <c r="K473" s="31">
        <f>J473/درآمدها!$C$10*100</f>
        <v>-1.3570339321894491E-2</v>
      </c>
      <c r="L473" s="86"/>
      <c r="M473" s="86"/>
    </row>
    <row r="474" spans="1:13" ht="23.1" customHeight="1">
      <c r="A474" s="32" t="s">
        <v>805</v>
      </c>
      <c r="B474" s="41">
        <v>0</v>
      </c>
      <c r="C474" s="41">
        <v>23883000</v>
      </c>
      <c r="D474" s="41">
        <v>3339674</v>
      </c>
      <c r="E474" s="41">
        <v>27222674</v>
      </c>
      <c r="F474" s="41">
        <f>E474/درآمدها!$C$10*100</f>
        <v>1.1680408341821695E-3</v>
      </c>
      <c r="G474" s="41">
        <v>0</v>
      </c>
      <c r="H474" s="41">
        <v>23883000</v>
      </c>
      <c r="I474" s="41">
        <v>3339674</v>
      </c>
      <c r="J474" s="41">
        <v>27222674</v>
      </c>
      <c r="K474" s="31">
        <f>J474/درآمدها!$C$10*100</f>
        <v>1.1680408341821695E-3</v>
      </c>
      <c r="L474" s="86"/>
      <c r="M474" s="86"/>
    </row>
    <row r="475" spans="1:13" ht="23.1" customHeight="1">
      <c r="A475" s="32" t="s">
        <v>130</v>
      </c>
      <c r="B475" s="41">
        <v>0</v>
      </c>
      <c r="C475" s="41">
        <v>-975748680</v>
      </c>
      <c r="D475" s="41">
        <v>0</v>
      </c>
      <c r="E475" s="41">
        <v>-975748680</v>
      </c>
      <c r="F475" s="41">
        <f>E475/درآمدها!$C$10*100</f>
        <v>-4.1866361186243158E-2</v>
      </c>
      <c r="G475" s="41">
        <v>0</v>
      </c>
      <c r="H475" s="41">
        <v>-916310030</v>
      </c>
      <c r="I475" s="41">
        <v>0</v>
      </c>
      <c r="J475" s="41">
        <v>-916310030</v>
      </c>
      <c r="K475" s="31">
        <f>J475/درآمدها!$C$10*100</f>
        <v>-3.9316032356361788E-2</v>
      </c>
      <c r="L475" s="86"/>
      <c r="M475" s="86"/>
    </row>
    <row r="476" spans="1:13" ht="23.1" customHeight="1">
      <c r="A476" s="32" t="s">
        <v>785</v>
      </c>
      <c r="B476" s="41">
        <v>0</v>
      </c>
      <c r="C476" s="41">
        <v>20000</v>
      </c>
      <c r="D476" s="41">
        <v>-68</v>
      </c>
      <c r="E476" s="41">
        <v>19932</v>
      </c>
      <c r="F476" s="41">
        <f>E476/درآمدها!$C$10*100</f>
        <v>8.5522053810433916E-7</v>
      </c>
      <c r="G476" s="41">
        <v>0</v>
      </c>
      <c r="H476" s="41">
        <v>20000</v>
      </c>
      <c r="I476" s="41">
        <v>-68</v>
      </c>
      <c r="J476" s="41">
        <v>19932</v>
      </c>
      <c r="K476" s="31">
        <f>J476/درآمدها!$C$10*100</f>
        <v>8.5522053810433916E-7</v>
      </c>
      <c r="L476" s="86"/>
      <c r="M476" s="86"/>
    </row>
    <row r="477" spans="1:13" ht="23.1" customHeight="1">
      <c r="A477" s="32" t="s">
        <v>768</v>
      </c>
      <c r="B477" s="41">
        <v>0</v>
      </c>
      <c r="C477" s="41">
        <v>117109000</v>
      </c>
      <c r="D477" s="41">
        <v>-182641</v>
      </c>
      <c r="E477" s="41">
        <v>116926359</v>
      </c>
      <c r="F477" s="41">
        <f>E477/درآمدها!$C$10*100</f>
        <v>5.0169488090789256E-3</v>
      </c>
      <c r="G477" s="41">
        <v>0</v>
      </c>
      <c r="H477" s="41">
        <v>110237000</v>
      </c>
      <c r="I477" s="41">
        <v>-205798</v>
      </c>
      <c r="J477" s="41">
        <v>110031202</v>
      </c>
      <c r="K477" s="31">
        <f>J477/درآمدها!$C$10*100</f>
        <v>4.7210989254820009E-3</v>
      </c>
      <c r="L477" s="86"/>
      <c r="M477" s="86"/>
    </row>
    <row r="478" spans="1:13" ht="23.1" customHeight="1">
      <c r="A478" s="32" t="s">
        <v>727</v>
      </c>
      <c r="B478" s="41">
        <v>0</v>
      </c>
      <c r="C478" s="41">
        <v>512042000</v>
      </c>
      <c r="D478" s="41">
        <v>-497312</v>
      </c>
      <c r="E478" s="41">
        <v>511544688</v>
      </c>
      <c r="F478" s="41">
        <f>E478/درآمدها!$C$10*100</f>
        <v>2.1948802093908103E-2</v>
      </c>
      <c r="G478" s="41">
        <v>0</v>
      </c>
      <c r="H478" s="41">
        <v>401442000</v>
      </c>
      <c r="I478" s="41">
        <v>-525404</v>
      </c>
      <c r="J478" s="41">
        <v>400916596</v>
      </c>
      <c r="K478" s="31">
        <f>J478/درآمدها!$C$10*100</f>
        <v>1.72020924626771E-2</v>
      </c>
      <c r="L478" s="86"/>
      <c r="M478" s="86"/>
    </row>
    <row r="479" spans="1:13" ht="23.1" customHeight="1">
      <c r="A479" s="32" t="s">
        <v>782</v>
      </c>
      <c r="B479" s="41">
        <v>0</v>
      </c>
      <c r="C479" s="41">
        <v>834071000</v>
      </c>
      <c r="D479" s="41">
        <v>-986896</v>
      </c>
      <c r="E479" s="41">
        <v>833084104</v>
      </c>
      <c r="F479" s="41">
        <f>E479/درآمدها!$C$10*100</f>
        <v>3.5745065006474577E-2</v>
      </c>
      <c r="G479" s="41">
        <v>0</v>
      </c>
      <c r="H479" s="41">
        <v>834071000</v>
      </c>
      <c r="I479" s="41">
        <v>-986896</v>
      </c>
      <c r="J479" s="41">
        <v>833084104</v>
      </c>
      <c r="K479" s="31">
        <f>J479/درآمدها!$C$10*100</f>
        <v>3.5745065006474577E-2</v>
      </c>
      <c r="L479" s="86"/>
      <c r="M479" s="86"/>
    </row>
    <row r="480" spans="1:13" ht="23.1" customHeight="1">
      <c r="A480" s="32" t="s">
        <v>131</v>
      </c>
      <c r="B480" s="41">
        <v>0</v>
      </c>
      <c r="C480" s="41">
        <v>-570055479</v>
      </c>
      <c r="D480" s="41">
        <v>0</v>
      </c>
      <c r="E480" s="41">
        <v>-570055479</v>
      </c>
      <c r="F480" s="41">
        <f>E480/درآمدها!$C$10*100</f>
        <v>-2.4459319360812106E-2</v>
      </c>
      <c r="G480" s="41">
        <v>0</v>
      </c>
      <c r="H480" s="41">
        <v>-524667461</v>
      </c>
      <c r="I480" s="41">
        <v>0</v>
      </c>
      <c r="J480" s="41">
        <v>-524667461</v>
      </c>
      <c r="K480" s="31">
        <f>J480/درآمدها!$C$10*100</f>
        <v>-2.2511859739226241E-2</v>
      </c>
      <c r="L480" s="86"/>
      <c r="M480" s="86"/>
    </row>
    <row r="481" spans="1:13" ht="23.1" customHeight="1">
      <c r="A481" s="32" t="s">
        <v>765</v>
      </c>
      <c r="B481" s="41">
        <v>0</v>
      </c>
      <c r="C481" s="41">
        <v>-572192</v>
      </c>
      <c r="D481" s="41">
        <v>0</v>
      </c>
      <c r="E481" s="41">
        <v>-572192</v>
      </c>
      <c r="F481" s="41">
        <f>E481/درآمدها!$C$10*100</f>
        <v>-2.4550990875928055E-5</v>
      </c>
      <c r="G481" s="41">
        <v>0</v>
      </c>
      <c r="H481" s="41">
        <v>-511111</v>
      </c>
      <c r="I481" s="41">
        <v>-720</v>
      </c>
      <c r="J481" s="41">
        <v>-511831</v>
      </c>
      <c r="K481" s="31">
        <f>J481/درآمدها!$C$10*100</f>
        <v>-2.1961086857238712E-5</v>
      </c>
      <c r="L481" s="86"/>
      <c r="M481" s="86"/>
    </row>
    <row r="482" spans="1:13" ht="23.1" customHeight="1">
      <c r="A482" s="32" t="s">
        <v>797</v>
      </c>
      <c r="B482" s="41">
        <v>0</v>
      </c>
      <c r="C482" s="41">
        <v>249021000</v>
      </c>
      <c r="D482" s="41">
        <v>-117704</v>
      </c>
      <c r="E482" s="41">
        <v>248903296</v>
      </c>
      <c r="F482" s="41">
        <f>E482/درآمدها!$C$10*100</f>
        <v>1.0679671419880776E-2</v>
      </c>
      <c r="G482" s="41">
        <v>0</v>
      </c>
      <c r="H482" s="41">
        <v>249021000</v>
      </c>
      <c r="I482" s="41">
        <v>-117704</v>
      </c>
      <c r="J482" s="41">
        <v>248903296</v>
      </c>
      <c r="K482" s="31">
        <f>J482/درآمدها!$C$10*100</f>
        <v>1.0679671419880776E-2</v>
      </c>
      <c r="L482" s="86"/>
      <c r="M482" s="86"/>
    </row>
    <row r="483" spans="1:13" ht="23.1" customHeight="1">
      <c r="A483" s="32" t="s">
        <v>791</v>
      </c>
      <c r="B483" s="41">
        <v>0</v>
      </c>
      <c r="C483" s="41">
        <v>1380243000</v>
      </c>
      <c r="D483" s="41">
        <v>-1415505</v>
      </c>
      <c r="E483" s="41">
        <v>1378827495</v>
      </c>
      <c r="F483" s="41">
        <f>E483/درآمدها!$C$10*100</f>
        <v>5.9161227785819691E-2</v>
      </c>
      <c r="G483" s="41">
        <v>0</v>
      </c>
      <c r="H483" s="41">
        <v>1380243000</v>
      </c>
      <c r="I483" s="41">
        <v>-1415505</v>
      </c>
      <c r="J483" s="41">
        <v>1378827495</v>
      </c>
      <c r="K483" s="31">
        <f>J483/درآمدها!$C$10*100</f>
        <v>5.9161227785819691E-2</v>
      </c>
      <c r="L483" s="86"/>
      <c r="M483" s="86"/>
    </row>
    <row r="484" spans="1:13" ht="23.1" customHeight="1">
      <c r="A484" s="32" t="s">
        <v>773</v>
      </c>
      <c r="B484" s="41">
        <v>0</v>
      </c>
      <c r="C484" s="41">
        <v>668473000</v>
      </c>
      <c r="D484" s="41">
        <v>-282327</v>
      </c>
      <c r="E484" s="41">
        <v>668190673</v>
      </c>
      <c r="F484" s="41">
        <f>E484/درآمدها!$C$10*100</f>
        <v>2.8669997336913534E-2</v>
      </c>
      <c r="G484" s="41">
        <v>0</v>
      </c>
      <c r="H484" s="41">
        <v>668473000</v>
      </c>
      <c r="I484" s="41">
        <v>-282327</v>
      </c>
      <c r="J484" s="41">
        <v>668190673</v>
      </c>
      <c r="K484" s="31">
        <f>J484/درآمدها!$C$10*100</f>
        <v>2.8669997336913534E-2</v>
      </c>
      <c r="L484" s="86"/>
      <c r="M484" s="86"/>
    </row>
    <row r="485" spans="1:13" ht="23.1" customHeight="1">
      <c r="A485" s="32" t="s">
        <v>742</v>
      </c>
      <c r="B485" s="41">
        <v>0</v>
      </c>
      <c r="C485" s="41">
        <v>9038897600</v>
      </c>
      <c r="D485" s="41">
        <v>-177106907</v>
      </c>
      <c r="E485" s="41">
        <v>8861790693</v>
      </c>
      <c r="F485" s="41">
        <f>E485/درآمدها!$C$10*100</f>
        <v>0.38023205925323528</v>
      </c>
      <c r="G485" s="41">
        <v>0</v>
      </c>
      <c r="H485" s="41">
        <v>4574324600</v>
      </c>
      <c r="I485" s="41">
        <v>-178687598</v>
      </c>
      <c r="J485" s="41">
        <v>4395637002</v>
      </c>
      <c r="K485" s="31">
        <f>J485/درآمدها!$C$10*100</f>
        <v>0.1886032029982834</v>
      </c>
      <c r="L485" s="86"/>
      <c r="M485" s="86"/>
    </row>
    <row r="486" spans="1:13" ht="23.1" customHeight="1">
      <c r="A486" s="32" t="s">
        <v>800</v>
      </c>
      <c r="B486" s="41">
        <v>0</v>
      </c>
      <c r="C486" s="41">
        <v>2000000</v>
      </c>
      <c r="D486" s="41">
        <v>-2575</v>
      </c>
      <c r="E486" s="41">
        <v>1997425</v>
      </c>
      <c r="F486" s="41">
        <f>E486/درآمدها!$C$10*100</f>
        <v>8.5703335506876366E-5</v>
      </c>
      <c r="G486" s="41">
        <v>0</v>
      </c>
      <c r="H486" s="41">
        <v>2000000</v>
      </c>
      <c r="I486" s="41">
        <v>-2575</v>
      </c>
      <c r="J486" s="41">
        <v>1997425</v>
      </c>
      <c r="K486" s="31">
        <f>J486/درآمدها!$C$10*100</f>
        <v>8.5703335506876366E-5</v>
      </c>
      <c r="L486" s="86"/>
      <c r="M486" s="86"/>
    </row>
    <row r="487" spans="1:13" ht="23.1" customHeight="1">
      <c r="A487" s="32" t="s">
        <v>807</v>
      </c>
      <c r="B487" s="41">
        <v>0</v>
      </c>
      <c r="C487" s="41">
        <v>0</v>
      </c>
      <c r="D487" s="41">
        <v>-515578</v>
      </c>
      <c r="E487" s="41">
        <v>-515578</v>
      </c>
      <c r="F487" s="41">
        <f>E487/درآمدها!$C$10*100</f>
        <v>-2.2121859050509683E-5</v>
      </c>
      <c r="G487" s="41">
        <v>0</v>
      </c>
      <c r="H487" s="41">
        <v>0</v>
      </c>
      <c r="I487" s="41">
        <v>-515578</v>
      </c>
      <c r="J487" s="41">
        <v>-515578</v>
      </c>
      <c r="K487" s="31">
        <f>J487/درآمدها!$C$10*100</f>
        <v>-2.2121859050509683E-5</v>
      </c>
      <c r="L487" s="86"/>
      <c r="M487" s="86"/>
    </row>
    <row r="488" spans="1:13" ht="23.1" customHeight="1">
      <c r="A488" s="32" t="s">
        <v>781</v>
      </c>
      <c r="B488" s="41">
        <v>0</v>
      </c>
      <c r="C488" s="41">
        <v>867752894</v>
      </c>
      <c r="D488" s="41">
        <v>-379241</v>
      </c>
      <c r="E488" s="41">
        <v>867373653</v>
      </c>
      <c r="F488" s="41">
        <f>E488/درآمدها!$C$10*100</f>
        <v>3.7216323613093835E-2</v>
      </c>
      <c r="G488" s="41">
        <v>0</v>
      </c>
      <c r="H488" s="41">
        <v>867752894</v>
      </c>
      <c r="I488" s="41">
        <v>-379241</v>
      </c>
      <c r="J488" s="41">
        <v>867373653</v>
      </c>
      <c r="K488" s="31">
        <f>J488/درآمدها!$C$10*100</f>
        <v>3.7216323613093835E-2</v>
      </c>
      <c r="L488" s="86"/>
      <c r="M488" s="86"/>
    </row>
    <row r="489" spans="1:13" ht="23.1" customHeight="1">
      <c r="A489" s="32" t="s">
        <v>780</v>
      </c>
      <c r="B489" s="41">
        <v>0</v>
      </c>
      <c r="C489" s="41">
        <v>76432000</v>
      </c>
      <c r="D489" s="41">
        <v>-24988</v>
      </c>
      <c r="E489" s="41">
        <v>76407012</v>
      </c>
      <c r="F489" s="41">
        <f>E489/درآمدها!$C$10*100</f>
        <v>3.2783888178599591E-3</v>
      </c>
      <c r="G489" s="41">
        <v>0</v>
      </c>
      <c r="H489" s="41">
        <v>76432000</v>
      </c>
      <c r="I489" s="41">
        <v>-24988</v>
      </c>
      <c r="J489" s="41">
        <v>76407012</v>
      </c>
      <c r="K489" s="31">
        <f>J489/درآمدها!$C$10*100</f>
        <v>3.2783888178599591E-3</v>
      </c>
      <c r="L489" s="86"/>
      <c r="M489" s="86"/>
    </row>
    <row r="490" spans="1:13" ht="23.1" customHeight="1">
      <c r="A490" s="32" t="s">
        <v>761</v>
      </c>
      <c r="B490" s="41">
        <v>0</v>
      </c>
      <c r="C490" s="41">
        <v>3300000</v>
      </c>
      <c r="D490" s="41">
        <v>0</v>
      </c>
      <c r="E490" s="41">
        <v>3300000</v>
      </c>
      <c r="F490" s="41">
        <f>E490/درآمدها!$C$10*100</f>
        <v>1.4159280432191046E-4</v>
      </c>
      <c r="G490" s="41">
        <v>0</v>
      </c>
      <c r="H490" s="41">
        <v>2550000</v>
      </c>
      <c r="I490" s="41">
        <v>-3090</v>
      </c>
      <c r="J490" s="41">
        <v>2546910</v>
      </c>
      <c r="K490" s="31">
        <f>J490/درآمدها!$C$10*100</f>
        <v>1.0928003916833849E-4</v>
      </c>
      <c r="L490" s="86"/>
      <c r="M490" s="86"/>
    </row>
    <row r="491" spans="1:13" ht="23.1" customHeight="1">
      <c r="A491" s="32" t="s">
        <v>775</v>
      </c>
      <c r="B491" s="41">
        <v>0</v>
      </c>
      <c r="C491" s="41">
        <v>1480281733</v>
      </c>
      <c r="D491" s="41">
        <v>6996669</v>
      </c>
      <c r="E491" s="41">
        <v>1487278402</v>
      </c>
      <c r="F491" s="41">
        <f>E491/درآمدها!$C$10*100</f>
        <v>6.3814521135330204E-2</v>
      </c>
      <c r="G491" s="41">
        <v>0</v>
      </c>
      <c r="H491" s="41">
        <v>1480281733</v>
      </c>
      <c r="I491" s="41">
        <v>6996669</v>
      </c>
      <c r="J491" s="41">
        <v>1487278402</v>
      </c>
      <c r="K491" s="31">
        <f>J491/درآمدها!$C$10*100</f>
        <v>6.3814521135330204E-2</v>
      </c>
      <c r="L491" s="86"/>
      <c r="M491" s="86"/>
    </row>
    <row r="492" spans="1:13" ht="23.1" customHeight="1">
      <c r="A492" s="32" t="s">
        <v>777</v>
      </c>
      <c r="B492" s="41">
        <v>0</v>
      </c>
      <c r="C492" s="41">
        <v>48984000</v>
      </c>
      <c r="D492" s="41">
        <v>-16301</v>
      </c>
      <c r="E492" s="41">
        <v>48967699</v>
      </c>
      <c r="F492" s="41">
        <f>E492/درآمدها!$C$10*100</f>
        <v>2.1010526735155185E-3</v>
      </c>
      <c r="G492" s="41">
        <v>0</v>
      </c>
      <c r="H492" s="41">
        <v>48984000</v>
      </c>
      <c r="I492" s="41">
        <v>-16301</v>
      </c>
      <c r="J492" s="41">
        <v>48967699</v>
      </c>
      <c r="K492" s="31">
        <f>J492/درآمدها!$C$10*100</f>
        <v>2.1010526735155185E-3</v>
      </c>
      <c r="L492" s="86"/>
      <c r="M492" s="86"/>
    </row>
    <row r="493" spans="1:13" ht="23.1" customHeight="1">
      <c r="A493" s="32" t="s">
        <v>772</v>
      </c>
      <c r="B493" s="41">
        <v>0</v>
      </c>
      <c r="C493" s="41">
        <v>32040000</v>
      </c>
      <c r="D493" s="41">
        <v>-27810</v>
      </c>
      <c r="E493" s="41">
        <v>32012190</v>
      </c>
      <c r="F493" s="41">
        <f>E493/درآمدها!$C$10*100</f>
        <v>1.3735441680563089E-3</v>
      </c>
      <c r="G493" s="41">
        <v>0</v>
      </c>
      <c r="H493" s="41">
        <v>32040000</v>
      </c>
      <c r="I493" s="41">
        <v>-27810</v>
      </c>
      <c r="J493" s="41">
        <v>32012190</v>
      </c>
      <c r="K493" s="31">
        <f>J493/درآمدها!$C$10*100</f>
        <v>1.3735441680563089E-3</v>
      </c>
      <c r="L493" s="86"/>
      <c r="M493" s="86"/>
    </row>
    <row r="494" spans="1:13" ht="23.1" customHeight="1">
      <c r="A494" s="32" t="s">
        <v>750</v>
      </c>
      <c r="B494" s="41">
        <v>0</v>
      </c>
      <c r="C494" s="41">
        <v>4497882000</v>
      </c>
      <c r="D494" s="41">
        <v>0</v>
      </c>
      <c r="E494" s="41">
        <v>4497882000</v>
      </c>
      <c r="F494" s="41">
        <f>E494/درآمدها!$C$10*100</f>
        <v>0.19299021996637675</v>
      </c>
      <c r="G494" s="41">
        <v>0</v>
      </c>
      <c r="H494" s="41">
        <v>3872157000</v>
      </c>
      <c r="I494" s="41">
        <v>-3905603</v>
      </c>
      <c r="J494" s="41">
        <v>3868251397</v>
      </c>
      <c r="K494" s="31">
        <f>J494/درآمدها!$C$10*100</f>
        <v>0.16597471609799327</v>
      </c>
      <c r="L494" s="86"/>
      <c r="M494" s="86"/>
    </row>
    <row r="495" spans="1:13" ht="23.1" customHeight="1">
      <c r="A495" s="32" t="s">
        <v>808</v>
      </c>
      <c r="B495" s="41">
        <v>0</v>
      </c>
      <c r="C495" s="41">
        <v>-200000</v>
      </c>
      <c r="D495" s="41">
        <v>-128</v>
      </c>
      <c r="E495" s="41">
        <v>-200128</v>
      </c>
      <c r="F495" s="41">
        <f>E495/درآمدها!$C$10*100</f>
        <v>-8.5868741646470601E-6</v>
      </c>
      <c r="G495" s="41">
        <v>0</v>
      </c>
      <c r="H495" s="41">
        <v>-200000</v>
      </c>
      <c r="I495" s="41">
        <v>-128</v>
      </c>
      <c r="J495" s="41">
        <v>-200128</v>
      </c>
      <c r="K495" s="31">
        <f>J495/درآمدها!$C$10*100</f>
        <v>-8.5868741646470601E-6</v>
      </c>
      <c r="L495" s="86"/>
      <c r="M495" s="86"/>
    </row>
    <row r="496" spans="1:13" ht="23.1" customHeight="1">
      <c r="A496" s="32" t="s">
        <v>774</v>
      </c>
      <c r="B496" s="41">
        <v>0</v>
      </c>
      <c r="C496" s="41">
        <v>4955612000</v>
      </c>
      <c r="D496" s="41">
        <v>-2308893</v>
      </c>
      <c r="E496" s="41">
        <v>4953303107</v>
      </c>
      <c r="F496" s="41">
        <f>E496/درآمدها!$C$10*100</f>
        <v>0.21253093259895822</v>
      </c>
      <c r="G496" s="41">
        <v>0</v>
      </c>
      <c r="H496" s="41">
        <v>4955612000</v>
      </c>
      <c r="I496" s="41">
        <v>-2308893</v>
      </c>
      <c r="J496" s="41">
        <v>4953303107</v>
      </c>
      <c r="K496" s="31">
        <f>J496/درآمدها!$C$10*100</f>
        <v>0.21253093259895822</v>
      </c>
      <c r="L496" s="86"/>
      <c r="M496" s="86"/>
    </row>
    <row r="497" spans="1:13" ht="23.1" customHeight="1">
      <c r="A497" s="32" t="s">
        <v>762</v>
      </c>
      <c r="B497" s="41">
        <v>0</v>
      </c>
      <c r="C497" s="41">
        <v>3512685000</v>
      </c>
      <c r="D497" s="41">
        <v>-2234753</v>
      </c>
      <c r="E497" s="41">
        <v>3510450247</v>
      </c>
      <c r="F497" s="41">
        <f>E497/درآمدها!$C$10*100</f>
        <v>0.15062257421371916</v>
      </c>
      <c r="G497" s="41">
        <v>0</v>
      </c>
      <c r="H497" s="41">
        <v>3376545000</v>
      </c>
      <c r="I497" s="41">
        <v>-2283950</v>
      </c>
      <c r="J497" s="41">
        <v>3374261050</v>
      </c>
      <c r="K497" s="31">
        <f>J497/درآمدها!$C$10*100</f>
        <v>0.14477911654051337</v>
      </c>
      <c r="L497" s="86"/>
      <c r="M497" s="86"/>
    </row>
    <row r="498" spans="1:13" ht="23.1" customHeight="1">
      <c r="A498" s="32" t="s">
        <v>784</v>
      </c>
      <c r="B498" s="41">
        <v>0</v>
      </c>
      <c r="C498" s="41">
        <v>56130000</v>
      </c>
      <c r="D498" s="41">
        <v>-18954</v>
      </c>
      <c r="E498" s="41">
        <v>56111046</v>
      </c>
      <c r="F498" s="41">
        <f>E498/درآمدها!$C$10*100</f>
        <v>2.4075516232047629E-3</v>
      </c>
      <c r="G498" s="41">
        <v>0</v>
      </c>
      <c r="H498" s="41">
        <v>56130000</v>
      </c>
      <c r="I498" s="41">
        <v>-18954</v>
      </c>
      <c r="J498" s="41">
        <v>56111046</v>
      </c>
      <c r="K498" s="31">
        <f>J498/درآمدها!$C$10*100</f>
        <v>2.4075516232047629E-3</v>
      </c>
      <c r="L498" s="86"/>
      <c r="M498" s="86"/>
    </row>
    <row r="499" spans="1:13" ht="23.1" customHeight="1">
      <c r="A499" s="32" t="s">
        <v>812</v>
      </c>
      <c r="B499" s="41">
        <v>0</v>
      </c>
      <c r="C499" s="41">
        <v>0</v>
      </c>
      <c r="D499" s="41">
        <v>-15106</v>
      </c>
      <c r="E499" s="41">
        <v>-15106</v>
      </c>
      <c r="F499" s="41">
        <f>E499/درآمدها!$C$10*100</f>
        <v>-6.4815178851114533E-7</v>
      </c>
      <c r="G499" s="41">
        <v>0</v>
      </c>
      <c r="H499" s="41">
        <v>0</v>
      </c>
      <c r="I499" s="41">
        <v>-15106</v>
      </c>
      <c r="J499" s="41">
        <v>-15106</v>
      </c>
      <c r="K499" s="31">
        <f>J499/درآمدها!$C$10*100</f>
        <v>-6.4815178851114533E-7</v>
      </c>
      <c r="L499" s="86"/>
      <c r="M499" s="86"/>
    </row>
    <row r="500" spans="1:13" ht="23.1" customHeight="1">
      <c r="A500" s="32" t="s">
        <v>132</v>
      </c>
      <c r="B500" s="41">
        <v>0</v>
      </c>
      <c r="C500" s="41">
        <v>219941</v>
      </c>
      <c r="D500" s="41">
        <v>0</v>
      </c>
      <c r="E500" s="41">
        <v>219941</v>
      </c>
      <c r="F500" s="41">
        <f>E500/درآمدها!$C$10*100</f>
        <v>9.4369887804137298E-6</v>
      </c>
      <c r="G500" s="41">
        <v>0</v>
      </c>
      <c r="H500" s="41">
        <v>49297</v>
      </c>
      <c r="I500" s="41">
        <v>0</v>
      </c>
      <c r="J500" s="41">
        <v>49297</v>
      </c>
      <c r="K500" s="31">
        <f>J500/درآمدها!$C$10*100</f>
        <v>2.1151819620173397E-6</v>
      </c>
      <c r="L500" s="86"/>
      <c r="M500" s="86"/>
    </row>
    <row r="501" spans="1:13" ht="23.1" customHeight="1">
      <c r="A501" s="32" t="s">
        <v>133</v>
      </c>
      <c r="B501" s="41">
        <v>0</v>
      </c>
      <c r="C501" s="41">
        <v>-1755482103</v>
      </c>
      <c r="D501" s="41">
        <v>-129959953</v>
      </c>
      <c r="E501" s="41">
        <v>-1885442056</v>
      </c>
      <c r="F501" s="41">
        <f>E501/درآمدها!$C$10*100</f>
        <v>-8.0898493362275323E-2</v>
      </c>
      <c r="G501" s="41">
        <v>0</v>
      </c>
      <c r="H501" s="41">
        <v>-31661491</v>
      </c>
      <c r="I501" s="41">
        <v>-120180574</v>
      </c>
      <c r="J501" s="41">
        <v>-151842065</v>
      </c>
      <c r="K501" s="31">
        <f>J501/درآمدها!$C$10*100</f>
        <v>-6.5150738779938822E-3</v>
      </c>
      <c r="L501" s="86"/>
      <c r="M501" s="86"/>
    </row>
    <row r="502" spans="1:13" ht="23.1" customHeight="1">
      <c r="A502" s="32" t="s">
        <v>770</v>
      </c>
      <c r="B502" s="41">
        <v>0</v>
      </c>
      <c r="C502" s="41">
        <v>209200000</v>
      </c>
      <c r="D502" s="41">
        <v>-115660</v>
      </c>
      <c r="E502" s="41">
        <v>209084340</v>
      </c>
      <c r="F502" s="41">
        <f>E502/درآمدها!$C$10*100</f>
        <v>8.9711630425441807E-3</v>
      </c>
      <c r="G502" s="41">
        <v>0</v>
      </c>
      <c r="H502" s="41">
        <v>207960000</v>
      </c>
      <c r="I502" s="41">
        <v>-117926</v>
      </c>
      <c r="J502" s="41">
        <v>207842074</v>
      </c>
      <c r="K502" s="31">
        <f>J502/درآمدها!$C$10*100</f>
        <v>8.9178612465884953E-3</v>
      </c>
      <c r="L502" s="86"/>
      <c r="M502" s="86"/>
    </row>
    <row r="503" spans="1:13" ht="23.1" customHeight="1">
      <c r="A503" s="32" t="s">
        <v>788</v>
      </c>
      <c r="B503" s="41">
        <v>0</v>
      </c>
      <c r="C503" s="41">
        <v>98315000</v>
      </c>
      <c r="D503" s="41">
        <v>-76426</v>
      </c>
      <c r="E503" s="41">
        <v>98238574</v>
      </c>
      <c r="F503" s="41">
        <f>E503/درآمدها!$C$10*100</f>
        <v>4.215113692498643E-3</v>
      </c>
      <c r="G503" s="41">
        <v>0</v>
      </c>
      <c r="H503" s="41">
        <v>98315000</v>
      </c>
      <c r="I503" s="41">
        <v>-76426</v>
      </c>
      <c r="J503" s="41">
        <v>98238574</v>
      </c>
      <c r="K503" s="31">
        <f>J503/درآمدها!$C$10*100</f>
        <v>4.215113692498643E-3</v>
      </c>
      <c r="L503" s="86"/>
      <c r="M503" s="86"/>
    </row>
    <row r="504" spans="1:13" ht="23.1" customHeight="1">
      <c r="A504" s="32" t="s">
        <v>801</v>
      </c>
      <c r="B504" s="41">
        <v>0</v>
      </c>
      <c r="C504" s="41">
        <v>-22440000</v>
      </c>
      <c r="D504" s="41">
        <v>-371822</v>
      </c>
      <c r="E504" s="41">
        <v>-22811822</v>
      </c>
      <c r="F504" s="41">
        <f>E504/درآمدها!$C$10*100</f>
        <v>-9.7878480262795532E-4</v>
      </c>
      <c r="G504" s="41">
        <v>0</v>
      </c>
      <c r="H504" s="41">
        <v>-22440000</v>
      </c>
      <c r="I504" s="41">
        <v>-371822</v>
      </c>
      <c r="J504" s="41">
        <v>-22811822</v>
      </c>
      <c r="K504" s="31">
        <f>J504/درآمدها!$C$10*100</f>
        <v>-9.7878480262795532E-4</v>
      </c>
      <c r="L504" s="86"/>
      <c r="M504" s="86"/>
    </row>
    <row r="505" spans="1:13" ht="23.1" customHeight="1">
      <c r="A505" s="32" t="s">
        <v>799</v>
      </c>
      <c r="B505" s="41">
        <v>0</v>
      </c>
      <c r="C505" s="41">
        <v>140540000</v>
      </c>
      <c r="D505" s="41">
        <v>-77636</v>
      </c>
      <c r="E505" s="41">
        <v>140462364</v>
      </c>
      <c r="F505" s="41">
        <f>E505/درآمدها!$C$10*100</f>
        <v>6.0268060668015027E-3</v>
      </c>
      <c r="G505" s="41">
        <v>0</v>
      </c>
      <c r="H505" s="41">
        <v>140540000</v>
      </c>
      <c r="I505" s="41">
        <v>-77636</v>
      </c>
      <c r="J505" s="41">
        <v>140462364</v>
      </c>
      <c r="K505" s="31">
        <f>J505/درآمدها!$C$10*100</f>
        <v>6.0268060668015027E-3</v>
      </c>
      <c r="L505" s="86"/>
      <c r="M505" s="86"/>
    </row>
    <row r="506" spans="1:13" ht="23.1" customHeight="1">
      <c r="A506" s="32" t="s">
        <v>786</v>
      </c>
      <c r="B506" s="41">
        <v>0</v>
      </c>
      <c r="C506" s="41">
        <v>309000000</v>
      </c>
      <c r="D506" s="41">
        <v>-154500</v>
      </c>
      <c r="E506" s="41">
        <v>308845500</v>
      </c>
      <c r="F506" s="41">
        <f>E506/درآمدها!$C$10*100</f>
        <v>1.3251606196121998E-2</v>
      </c>
      <c r="G506" s="41">
        <v>0</v>
      </c>
      <c r="H506" s="41">
        <v>309000000</v>
      </c>
      <c r="I506" s="41">
        <v>-154500</v>
      </c>
      <c r="J506" s="41">
        <v>308845500</v>
      </c>
      <c r="K506" s="31">
        <f>J506/درآمدها!$C$10*100</f>
        <v>1.3251606196121998E-2</v>
      </c>
      <c r="L506" s="86"/>
      <c r="M506" s="86"/>
    </row>
    <row r="507" spans="1:13" ht="23.1" customHeight="1">
      <c r="A507" s="32" t="s">
        <v>787</v>
      </c>
      <c r="B507" s="41">
        <v>0</v>
      </c>
      <c r="C507" s="41">
        <v>512263233</v>
      </c>
      <c r="D507" s="41">
        <v>19426485</v>
      </c>
      <c r="E507" s="41">
        <v>531689718</v>
      </c>
      <c r="F507" s="41">
        <f>E507/درآمدها!$C$10*100</f>
        <v>2.281316309113508E-2</v>
      </c>
      <c r="G507" s="41">
        <v>0</v>
      </c>
      <c r="H507" s="41">
        <v>512263233</v>
      </c>
      <c r="I507" s="41">
        <v>19426485</v>
      </c>
      <c r="J507" s="41">
        <v>531689718</v>
      </c>
      <c r="K507" s="31">
        <f>J507/درآمدها!$C$10*100</f>
        <v>2.281316309113508E-2</v>
      </c>
      <c r="L507" s="86"/>
      <c r="M507" s="86"/>
    </row>
    <row r="508" spans="1:13" ht="23.1" customHeight="1">
      <c r="A508" s="32" t="s">
        <v>795</v>
      </c>
      <c r="B508" s="41">
        <v>0</v>
      </c>
      <c r="C508" s="41">
        <v>30666000</v>
      </c>
      <c r="D508" s="41">
        <v>-31576</v>
      </c>
      <c r="E508" s="41">
        <v>30634424</v>
      </c>
      <c r="F508" s="41">
        <f>E508/درآمدها!$C$10*100</f>
        <v>1.3144284857413448E-3</v>
      </c>
      <c r="G508" s="41">
        <v>0</v>
      </c>
      <c r="H508" s="41">
        <v>30666000</v>
      </c>
      <c r="I508" s="41">
        <v>-31576</v>
      </c>
      <c r="J508" s="41">
        <v>30634424</v>
      </c>
      <c r="K508" s="31">
        <f>J508/درآمدها!$C$10*100</f>
        <v>1.3144284857413448E-3</v>
      </c>
      <c r="L508" s="86"/>
      <c r="M508" s="86"/>
    </row>
    <row r="509" spans="1:13" ht="23.1" customHeight="1">
      <c r="A509" s="32" t="s">
        <v>792</v>
      </c>
      <c r="B509" s="41">
        <v>0</v>
      </c>
      <c r="C509" s="41">
        <v>2500000</v>
      </c>
      <c r="D509" s="41">
        <v>-2060</v>
      </c>
      <c r="E509" s="41">
        <v>2497940</v>
      </c>
      <c r="F509" s="41">
        <f>E509/درآمدها!$C$10*100</f>
        <v>1.0717888776602214E-4</v>
      </c>
      <c r="G509" s="41">
        <v>0</v>
      </c>
      <c r="H509" s="41">
        <v>2500000</v>
      </c>
      <c r="I509" s="41">
        <v>-2060</v>
      </c>
      <c r="J509" s="41">
        <v>2497940</v>
      </c>
      <c r="K509" s="31">
        <f>J509/درآمدها!$C$10*100</f>
        <v>1.0717888776602214E-4</v>
      </c>
      <c r="L509" s="86"/>
      <c r="M509" s="86"/>
    </row>
    <row r="510" spans="1:13" ht="23.1" customHeight="1">
      <c r="A510" s="32" t="s">
        <v>793</v>
      </c>
      <c r="B510" s="41">
        <v>0</v>
      </c>
      <c r="C510" s="41">
        <v>5629000</v>
      </c>
      <c r="D510" s="41">
        <v>-4341</v>
      </c>
      <c r="E510" s="41">
        <v>5624659</v>
      </c>
      <c r="F510" s="41">
        <f>E510/درآمدها!$C$10*100</f>
        <v>2.4133673974680985E-4</v>
      </c>
      <c r="G510" s="41">
        <v>0</v>
      </c>
      <c r="H510" s="41">
        <v>5629000</v>
      </c>
      <c r="I510" s="41">
        <v>-4341</v>
      </c>
      <c r="J510" s="41">
        <v>5624659</v>
      </c>
      <c r="K510" s="31">
        <f>J510/درآمدها!$C$10*100</f>
        <v>2.4133673974680985E-4</v>
      </c>
      <c r="L510" s="86"/>
      <c r="M510" s="86"/>
    </row>
    <row r="511" spans="1:13" ht="23.1" customHeight="1">
      <c r="A511" s="32" t="s">
        <v>794</v>
      </c>
      <c r="B511" s="41">
        <v>0</v>
      </c>
      <c r="C511" s="41">
        <v>1700000</v>
      </c>
      <c r="D511" s="41">
        <v>-1545</v>
      </c>
      <c r="E511" s="41">
        <v>1698455</v>
      </c>
      <c r="F511" s="41">
        <f>E511/درآمدها!$C$10*100</f>
        <v>7.2875456504415279E-5</v>
      </c>
      <c r="G511" s="41">
        <v>0</v>
      </c>
      <c r="H511" s="41">
        <v>1700000</v>
      </c>
      <c r="I511" s="41">
        <v>-1545</v>
      </c>
      <c r="J511" s="41">
        <v>1698455</v>
      </c>
      <c r="K511" s="31">
        <f>J511/درآمدها!$C$10*100</f>
        <v>7.2875456504415279E-5</v>
      </c>
      <c r="L511" s="86"/>
      <c r="M511" s="86"/>
    </row>
    <row r="512" spans="1:13" ht="23.1" customHeight="1">
      <c r="A512" s="32" t="s">
        <v>798</v>
      </c>
      <c r="B512" s="41">
        <v>0</v>
      </c>
      <c r="C512" s="41">
        <v>3514000</v>
      </c>
      <c r="D512" s="41">
        <v>-2441</v>
      </c>
      <c r="E512" s="41">
        <v>3511559</v>
      </c>
      <c r="F512" s="41">
        <f>E512/درآمدها!$C$10*100</f>
        <v>1.5067014737934654E-4</v>
      </c>
      <c r="G512" s="41">
        <v>0</v>
      </c>
      <c r="H512" s="41">
        <v>3514000</v>
      </c>
      <c r="I512" s="41">
        <v>-2441</v>
      </c>
      <c r="J512" s="41">
        <v>3511559</v>
      </c>
      <c r="K512" s="31">
        <f>J512/درآمدها!$C$10*100</f>
        <v>1.5067014737934654E-4</v>
      </c>
      <c r="L512" s="86"/>
      <c r="M512" s="86"/>
    </row>
    <row r="513" spans="1:13" ht="23.1" customHeight="1">
      <c r="A513" s="32" t="s">
        <v>796</v>
      </c>
      <c r="B513" s="41">
        <v>0</v>
      </c>
      <c r="C513" s="41">
        <v>1700000</v>
      </c>
      <c r="D513" s="41">
        <v>-1544</v>
      </c>
      <c r="E513" s="41">
        <v>1698456</v>
      </c>
      <c r="F513" s="41">
        <f>E513/درآمدها!$C$10*100</f>
        <v>7.2875499411325685E-5</v>
      </c>
      <c r="G513" s="41">
        <v>0</v>
      </c>
      <c r="H513" s="41">
        <v>1700000</v>
      </c>
      <c r="I513" s="41">
        <v>-1544</v>
      </c>
      <c r="J513" s="41">
        <v>1698456</v>
      </c>
      <c r="K513" s="31">
        <f>J513/درآمدها!$C$10*100</f>
        <v>7.2875499411325685E-5</v>
      </c>
      <c r="L513" s="86"/>
      <c r="M513" s="86"/>
    </row>
    <row r="514" spans="1:13" ht="23.1" customHeight="1">
      <c r="A514" s="32" t="s">
        <v>783</v>
      </c>
      <c r="B514" s="41">
        <v>0</v>
      </c>
      <c r="C514" s="41">
        <v>330000</v>
      </c>
      <c r="D514" s="41">
        <v>-2587</v>
      </c>
      <c r="E514" s="41">
        <v>327413</v>
      </c>
      <c r="F514" s="41">
        <f>E514/درآمدها!$C$10*100</f>
        <v>1.404828025498475E-5</v>
      </c>
      <c r="G514" s="41">
        <v>0</v>
      </c>
      <c r="H514" s="41">
        <v>330000</v>
      </c>
      <c r="I514" s="41">
        <v>-2587</v>
      </c>
      <c r="J514" s="41">
        <v>327413</v>
      </c>
      <c r="K514" s="31">
        <f>J514/درآمدها!$C$10*100</f>
        <v>1.404828025498475E-5</v>
      </c>
      <c r="L514" s="86"/>
      <c r="M514" s="86"/>
    </row>
    <row r="515" spans="1:13" ht="23.1" customHeight="1">
      <c r="A515" s="32" t="s">
        <v>804</v>
      </c>
      <c r="B515" s="41">
        <v>0</v>
      </c>
      <c r="C515" s="41">
        <v>-18000000</v>
      </c>
      <c r="D515" s="41">
        <v>-380282</v>
      </c>
      <c r="E515" s="41">
        <v>-18380282</v>
      </c>
      <c r="F515" s="41">
        <f>E515/درآمدها!$C$10*100</f>
        <v>-7.8864111291137369E-4</v>
      </c>
      <c r="G515" s="41">
        <v>0</v>
      </c>
      <c r="H515" s="41">
        <v>-18000000</v>
      </c>
      <c r="I515" s="41">
        <v>-380282</v>
      </c>
      <c r="J515" s="41">
        <v>-18380282</v>
      </c>
      <c r="K515" s="31">
        <f>J515/درآمدها!$C$10*100</f>
        <v>-7.8864111291137369E-4</v>
      </c>
      <c r="L515" s="86"/>
      <c r="M515" s="86"/>
    </row>
    <row r="516" spans="1:13" ht="23.1" customHeight="1">
      <c r="A516" s="32" t="s">
        <v>806</v>
      </c>
      <c r="B516" s="41">
        <v>0</v>
      </c>
      <c r="C516" s="41">
        <v>50000</v>
      </c>
      <c r="D516" s="41">
        <v>-69</v>
      </c>
      <c r="E516" s="41">
        <v>49931</v>
      </c>
      <c r="F516" s="41">
        <f>E516/درآمدها!$C$10*100</f>
        <v>2.1423849432113065E-6</v>
      </c>
      <c r="G516" s="41">
        <v>0</v>
      </c>
      <c r="H516" s="41">
        <v>50000</v>
      </c>
      <c r="I516" s="41">
        <v>-69</v>
      </c>
      <c r="J516" s="41">
        <v>49931</v>
      </c>
      <c r="K516" s="31">
        <f>J516/درآمدها!$C$10*100</f>
        <v>2.1423849432113065E-6</v>
      </c>
      <c r="L516" s="86"/>
      <c r="M516" s="86"/>
    </row>
    <row r="517" spans="1:13" ht="23.1" customHeight="1">
      <c r="A517" s="32" t="s">
        <v>810</v>
      </c>
      <c r="B517" s="41">
        <v>0</v>
      </c>
      <c r="C517" s="41">
        <v>-154440000</v>
      </c>
      <c r="D517" s="41">
        <v>-55761</v>
      </c>
      <c r="E517" s="41">
        <v>-154495761</v>
      </c>
      <c r="F517" s="41">
        <f>E517/درآمدها!$C$10*100</f>
        <v>-6.6289357744962561E-3</v>
      </c>
      <c r="G517" s="41">
        <v>0</v>
      </c>
      <c r="H517" s="41">
        <v>-154440000</v>
      </c>
      <c r="I517" s="41">
        <v>-55761</v>
      </c>
      <c r="J517" s="41">
        <v>-154495761</v>
      </c>
      <c r="K517" s="31">
        <f>J517/درآمدها!$C$10*100</f>
        <v>-6.6289357744962561E-3</v>
      </c>
      <c r="L517" s="86"/>
      <c r="M517" s="86"/>
    </row>
    <row r="518" spans="1:13" ht="23.1" customHeight="1">
      <c r="A518" s="32" t="s">
        <v>803</v>
      </c>
      <c r="B518" s="41">
        <v>0</v>
      </c>
      <c r="C518" s="41">
        <v>-5453000</v>
      </c>
      <c r="D518" s="41">
        <v>-35207</v>
      </c>
      <c r="E518" s="41">
        <v>-5488207</v>
      </c>
      <c r="F518" s="41">
        <f>E518/درآمدها!$C$10*100</f>
        <v>-2.3548200600883009E-4</v>
      </c>
      <c r="G518" s="41">
        <v>0</v>
      </c>
      <c r="H518" s="41">
        <v>-5453000</v>
      </c>
      <c r="I518" s="41">
        <v>-35207</v>
      </c>
      <c r="J518" s="41">
        <v>-5488207</v>
      </c>
      <c r="K518" s="31">
        <f>J518/درآمدها!$C$10*100</f>
        <v>-2.3548200600883009E-4</v>
      </c>
      <c r="L518" s="86"/>
      <c r="M518" s="86"/>
    </row>
    <row r="519" spans="1:13" ht="23.1" customHeight="1">
      <c r="A519" s="32" t="s">
        <v>318</v>
      </c>
      <c r="B519" s="41">
        <v>0</v>
      </c>
      <c r="C519" s="41">
        <v>0</v>
      </c>
      <c r="D519" s="41">
        <v>0</v>
      </c>
      <c r="E519" s="41">
        <v>0</v>
      </c>
      <c r="F519" s="41">
        <f>E519/درآمدها!$C$10*100</f>
        <v>0</v>
      </c>
      <c r="G519" s="41">
        <v>0</v>
      </c>
      <c r="H519" s="41">
        <v>0</v>
      </c>
      <c r="I519" s="41">
        <v>234140</v>
      </c>
      <c r="J519" s="41">
        <v>234140</v>
      </c>
      <c r="K519" s="31">
        <f>J519/درآمدها!$C$10*100</f>
        <v>1.0046224001191551E-5</v>
      </c>
      <c r="L519" s="86"/>
      <c r="M519" s="86"/>
    </row>
    <row r="520" spans="1:13" ht="23.1" customHeight="1">
      <c r="A520" s="32" t="s">
        <v>331</v>
      </c>
      <c r="B520" s="41">
        <v>0</v>
      </c>
      <c r="C520" s="41">
        <v>0</v>
      </c>
      <c r="D520" s="41">
        <v>0</v>
      </c>
      <c r="E520" s="41">
        <v>0</v>
      </c>
      <c r="F520" s="41">
        <f>E520/درآمدها!$C$10*100</f>
        <v>0</v>
      </c>
      <c r="G520" s="41">
        <v>0</v>
      </c>
      <c r="H520" s="41">
        <v>0</v>
      </c>
      <c r="I520" s="41">
        <v>100000</v>
      </c>
      <c r="J520" s="41">
        <v>100000</v>
      </c>
      <c r="K520" s="31">
        <f>J520/درآمدها!$C$10*100</f>
        <v>4.290691040057893E-6</v>
      </c>
      <c r="L520" s="86"/>
      <c r="M520" s="86"/>
    </row>
    <row r="521" spans="1:13" ht="23.1" customHeight="1">
      <c r="A521" s="32" t="s">
        <v>327</v>
      </c>
      <c r="B521" s="41">
        <v>0</v>
      </c>
      <c r="C521" s="41">
        <v>0</v>
      </c>
      <c r="D521" s="41">
        <v>0</v>
      </c>
      <c r="E521" s="41">
        <v>0</v>
      </c>
      <c r="F521" s="41">
        <f>E521/درآمدها!$C$10*100</f>
        <v>0</v>
      </c>
      <c r="G521" s="41">
        <v>0</v>
      </c>
      <c r="H521" s="41">
        <v>0</v>
      </c>
      <c r="I521" s="41">
        <v>75000</v>
      </c>
      <c r="J521" s="41">
        <v>75000</v>
      </c>
      <c r="K521" s="31">
        <f>J521/درآمدها!$C$10*100</f>
        <v>3.2180182800434195E-6</v>
      </c>
      <c r="L521" s="86"/>
      <c r="M521" s="86"/>
    </row>
    <row r="522" spans="1:13" ht="23.1" customHeight="1">
      <c r="A522" s="32" t="s">
        <v>564</v>
      </c>
      <c r="B522" s="41">
        <v>0</v>
      </c>
      <c r="C522" s="41">
        <v>0</v>
      </c>
      <c r="D522" s="41">
        <v>0</v>
      </c>
      <c r="E522" s="41">
        <v>0</v>
      </c>
      <c r="F522" s="41">
        <f>E522/درآمدها!$C$10*100</f>
        <v>0</v>
      </c>
      <c r="G522" s="41">
        <v>0</v>
      </c>
      <c r="H522" s="41">
        <v>0</v>
      </c>
      <c r="I522" s="41">
        <v>598831726</v>
      </c>
      <c r="J522" s="41">
        <v>598831726</v>
      </c>
      <c r="K522" s="31">
        <f>J522/درآمدها!$C$10*100</f>
        <v>2.5694019212506032E-2</v>
      </c>
      <c r="L522" s="86"/>
      <c r="M522" s="86"/>
    </row>
    <row r="523" spans="1:13" ht="23.1" customHeight="1">
      <c r="A523" s="32" t="s">
        <v>323</v>
      </c>
      <c r="B523" s="41">
        <v>0</v>
      </c>
      <c r="C523" s="41">
        <v>0</v>
      </c>
      <c r="D523" s="41">
        <v>0</v>
      </c>
      <c r="E523" s="41">
        <v>0</v>
      </c>
      <c r="F523" s="41">
        <f>E523/درآمدها!$C$10*100</f>
        <v>0</v>
      </c>
      <c r="G523" s="41">
        <v>0</v>
      </c>
      <c r="H523" s="41">
        <v>0</v>
      </c>
      <c r="I523" s="41">
        <v>20000</v>
      </c>
      <c r="J523" s="41">
        <v>20000</v>
      </c>
      <c r="K523" s="31">
        <f>J523/درآمدها!$C$10*100</f>
        <v>8.5813820801157861E-7</v>
      </c>
      <c r="L523" s="86"/>
      <c r="M523" s="86"/>
    </row>
    <row r="524" spans="1:13" ht="23.1" customHeight="1">
      <c r="A524" s="32" t="s">
        <v>584</v>
      </c>
      <c r="B524" s="41">
        <v>0</v>
      </c>
      <c r="C524" s="41">
        <v>0</v>
      </c>
      <c r="D524" s="41">
        <v>0</v>
      </c>
      <c r="E524" s="41">
        <v>0</v>
      </c>
      <c r="F524" s="41">
        <f>E524/درآمدها!$C$10*100</f>
        <v>0</v>
      </c>
      <c r="G524" s="41">
        <v>0</v>
      </c>
      <c r="H524" s="41">
        <v>0</v>
      </c>
      <c r="I524" s="41">
        <v>2154283759</v>
      </c>
      <c r="J524" s="41">
        <v>2154283759</v>
      </c>
      <c r="K524" s="31">
        <f>J524/درآمدها!$C$10*100</f>
        <v>9.2433660224835373E-2</v>
      </c>
      <c r="L524" s="86"/>
      <c r="M524" s="86"/>
    </row>
    <row r="525" spans="1:13" ht="23.1" customHeight="1">
      <c r="A525" s="32" t="s">
        <v>364</v>
      </c>
      <c r="B525" s="41">
        <v>0</v>
      </c>
      <c r="C525" s="41">
        <v>0</v>
      </c>
      <c r="D525" s="41">
        <v>0</v>
      </c>
      <c r="E525" s="41">
        <v>0</v>
      </c>
      <c r="F525" s="41">
        <f>E525/درآمدها!$C$10*100</f>
        <v>0</v>
      </c>
      <c r="G525" s="41">
        <v>0</v>
      </c>
      <c r="H525" s="41">
        <v>0</v>
      </c>
      <c r="I525" s="41">
        <v>100250303</v>
      </c>
      <c r="J525" s="41">
        <v>100250303</v>
      </c>
      <c r="K525" s="31">
        <f>J525/درآمدها!$C$10*100</f>
        <v>4.3014307684518891E-3</v>
      </c>
      <c r="L525" s="86"/>
      <c r="M525" s="86"/>
    </row>
    <row r="526" spans="1:13" ht="23.1" customHeight="1">
      <c r="A526" s="32" t="s">
        <v>363</v>
      </c>
      <c r="B526" s="41">
        <v>0</v>
      </c>
      <c r="C526" s="41">
        <v>0</v>
      </c>
      <c r="D526" s="41">
        <v>0</v>
      </c>
      <c r="E526" s="41">
        <v>0</v>
      </c>
      <c r="F526" s="41">
        <f>E526/درآمدها!$C$10*100</f>
        <v>0</v>
      </c>
      <c r="G526" s="41">
        <v>0</v>
      </c>
      <c r="H526" s="41">
        <v>0</v>
      </c>
      <c r="I526" s="41">
        <v>121754577</v>
      </c>
      <c r="J526" s="41">
        <v>121754577</v>
      </c>
      <c r="K526" s="31">
        <f>J526/درآمدها!$C$10*100</f>
        <v>5.2241127261993883E-3</v>
      </c>
      <c r="L526" s="86"/>
      <c r="M526" s="86"/>
    </row>
    <row r="527" spans="1:13" ht="23.1" customHeight="1">
      <c r="A527" s="32" t="s">
        <v>365</v>
      </c>
      <c r="B527" s="41">
        <v>0</v>
      </c>
      <c r="C527" s="41">
        <v>0</v>
      </c>
      <c r="D527" s="41">
        <v>0</v>
      </c>
      <c r="E527" s="41">
        <v>0</v>
      </c>
      <c r="F527" s="41">
        <f>E527/درآمدها!$C$10*100</f>
        <v>0</v>
      </c>
      <c r="G527" s="41">
        <v>0</v>
      </c>
      <c r="H527" s="41">
        <v>0</v>
      </c>
      <c r="I527" s="41">
        <v>82503342</v>
      </c>
      <c r="J527" s="41">
        <v>82503342</v>
      </c>
      <c r="K527" s="31">
        <f>J527/درآمدها!$C$10*100</f>
        <v>3.5399635029423203E-3</v>
      </c>
      <c r="L527" s="86"/>
      <c r="M527" s="86"/>
    </row>
    <row r="528" spans="1:13" ht="23.1" customHeight="1">
      <c r="A528" s="32" t="s">
        <v>362</v>
      </c>
      <c r="B528" s="41">
        <v>0</v>
      </c>
      <c r="C528" s="41">
        <v>0</v>
      </c>
      <c r="D528" s="41">
        <v>0</v>
      </c>
      <c r="E528" s="41">
        <v>0</v>
      </c>
      <c r="F528" s="41">
        <f>E528/درآمدها!$C$10*100</f>
        <v>0</v>
      </c>
      <c r="G528" s="41">
        <v>0</v>
      </c>
      <c r="H528" s="41">
        <v>0</v>
      </c>
      <c r="I528" s="41">
        <v>37281196</v>
      </c>
      <c r="J528" s="41">
        <v>37281196</v>
      </c>
      <c r="K528" s="31">
        <f>J528/درآمدها!$C$10*100</f>
        <v>1.5996209363984216E-3</v>
      </c>
      <c r="L528" s="86"/>
      <c r="M528" s="86"/>
    </row>
    <row r="529" spans="1:13" ht="23.1" customHeight="1">
      <c r="A529" s="32" t="s">
        <v>346</v>
      </c>
      <c r="B529" s="41">
        <v>0</v>
      </c>
      <c r="C529" s="41">
        <v>0</v>
      </c>
      <c r="D529" s="41">
        <v>0</v>
      </c>
      <c r="E529" s="41">
        <v>0</v>
      </c>
      <c r="F529" s="41">
        <f>E529/درآمدها!$C$10*100</f>
        <v>0</v>
      </c>
      <c r="G529" s="41">
        <v>0</v>
      </c>
      <c r="H529" s="41">
        <v>0</v>
      </c>
      <c r="I529" s="41">
        <v>1000000</v>
      </c>
      <c r="J529" s="41">
        <v>1000000</v>
      </c>
      <c r="K529" s="31">
        <f>J529/درآمدها!$C$10*100</f>
        <v>4.2906910400578931E-5</v>
      </c>
      <c r="L529" s="86"/>
      <c r="M529" s="86"/>
    </row>
    <row r="530" spans="1:13" ht="23.1" customHeight="1">
      <c r="A530" s="32" t="s">
        <v>345</v>
      </c>
      <c r="B530" s="41">
        <v>0</v>
      </c>
      <c r="C530" s="41">
        <v>0</v>
      </c>
      <c r="D530" s="41">
        <v>0</v>
      </c>
      <c r="E530" s="41">
        <v>0</v>
      </c>
      <c r="F530" s="41">
        <f>E530/درآمدها!$C$10*100</f>
        <v>0</v>
      </c>
      <c r="G530" s="41">
        <v>0</v>
      </c>
      <c r="H530" s="41">
        <v>0</v>
      </c>
      <c r="I530" s="41">
        <v>15238000</v>
      </c>
      <c r="J530" s="41">
        <v>15238000</v>
      </c>
      <c r="K530" s="31">
        <f>J530/درآمدها!$C$10*100</f>
        <v>6.5381550068402167E-4</v>
      </c>
      <c r="L530" s="86"/>
      <c r="M530" s="86"/>
    </row>
    <row r="531" spans="1:13" ht="23.1" customHeight="1">
      <c r="A531" s="32" t="s">
        <v>527</v>
      </c>
      <c r="B531" s="41">
        <v>0</v>
      </c>
      <c r="C531" s="41">
        <v>0</v>
      </c>
      <c r="D531" s="41">
        <v>0</v>
      </c>
      <c r="E531" s="41">
        <v>0</v>
      </c>
      <c r="F531" s="41">
        <f>E531/درآمدها!$C$10*100</f>
        <v>0</v>
      </c>
      <c r="G531" s="41">
        <v>0</v>
      </c>
      <c r="H531" s="41">
        <v>0</v>
      </c>
      <c r="I531" s="41">
        <v>1181459676</v>
      </c>
      <c r="J531" s="41">
        <v>1181459676</v>
      </c>
      <c r="K531" s="31">
        <f>J531/درآمدها!$C$10*100</f>
        <v>5.0692784460029013E-2</v>
      </c>
      <c r="L531" s="86"/>
      <c r="M531" s="86"/>
    </row>
    <row r="532" spans="1:13" ht="23.1" customHeight="1">
      <c r="A532" s="32" t="s">
        <v>528</v>
      </c>
      <c r="B532" s="41">
        <v>0</v>
      </c>
      <c r="C532" s="41">
        <v>0</v>
      </c>
      <c r="D532" s="41">
        <v>0</v>
      </c>
      <c r="E532" s="41">
        <v>0</v>
      </c>
      <c r="F532" s="41">
        <f>E532/درآمدها!$C$10*100</f>
        <v>0</v>
      </c>
      <c r="G532" s="41">
        <v>0</v>
      </c>
      <c r="H532" s="41">
        <v>0</v>
      </c>
      <c r="I532" s="41">
        <v>693143235</v>
      </c>
      <c r="J532" s="41">
        <v>693143235</v>
      </c>
      <c r="K532" s="31">
        <f>J532/درآمدها!$C$10*100</f>
        <v>2.9740634678912421E-2</v>
      </c>
      <c r="L532" s="86"/>
      <c r="M532" s="86"/>
    </row>
    <row r="533" spans="1:13" ht="23.1" customHeight="1">
      <c r="A533" s="32" t="s">
        <v>468</v>
      </c>
      <c r="B533" s="41">
        <v>0</v>
      </c>
      <c r="C533" s="41">
        <v>0</v>
      </c>
      <c r="D533" s="41">
        <v>0</v>
      </c>
      <c r="E533" s="41">
        <v>0</v>
      </c>
      <c r="F533" s="41">
        <f>E533/درآمدها!$C$10*100</f>
        <v>0</v>
      </c>
      <c r="G533" s="41">
        <v>0</v>
      </c>
      <c r="H533" s="41">
        <v>0</v>
      </c>
      <c r="I533" s="41">
        <v>-5054207</v>
      </c>
      <c r="J533" s="41">
        <v>-5054207</v>
      </c>
      <c r="K533" s="31">
        <f>J533/درآمدها!$C$10*100</f>
        <v>-2.1686040689497885E-4</v>
      </c>
      <c r="L533" s="86"/>
      <c r="M533" s="86"/>
    </row>
    <row r="534" spans="1:13" ht="23.1" customHeight="1">
      <c r="A534" s="32" t="s">
        <v>469</v>
      </c>
      <c r="B534" s="41">
        <v>0</v>
      </c>
      <c r="C534" s="41">
        <v>0</v>
      </c>
      <c r="D534" s="41">
        <v>0</v>
      </c>
      <c r="E534" s="41">
        <v>0</v>
      </c>
      <c r="F534" s="41">
        <f>E534/درآمدها!$C$10*100</f>
        <v>0</v>
      </c>
      <c r="G534" s="41">
        <v>0</v>
      </c>
      <c r="H534" s="41">
        <v>0</v>
      </c>
      <c r="I534" s="41">
        <v>-14626355</v>
      </c>
      <c r="J534" s="41">
        <v>-14626355</v>
      </c>
      <c r="K534" s="31">
        <f>J534/درآمدها!$C$10*100</f>
        <v>-6.2757170347205963E-4</v>
      </c>
      <c r="L534" s="86"/>
      <c r="M534" s="86"/>
    </row>
    <row r="535" spans="1:13" ht="23.1" customHeight="1">
      <c r="A535" s="32" t="s">
        <v>470</v>
      </c>
      <c r="B535" s="41">
        <v>0</v>
      </c>
      <c r="C535" s="41">
        <v>0</v>
      </c>
      <c r="D535" s="41">
        <v>0</v>
      </c>
      <c r="E535" s="41">
        <v>0</v>
      </c>
      <c r="F535" s="41">
        <f>E535/درآمدها!$C$10*100</f>
        <v>0</v>
      </c>
      <c r="G535" s="41">
        <v>0</v>
      </c>
      <c r="H535" s="41">
        <v>0</v>
      </c>
      <c r="I535" s="41">
        <v>-112602294</v>
      </c>
      <c r="J535" s="41">
        <v>-112602294</v>
      </c>
      <c r="K535" s="31">
        <f>J535/درآمدها!$C$10*100</f>
        <v>-4.8314165395576467E-3</v>
      </c>
      <c r="L535" s="86"/>
      <c r="M535" s="86"/>
    </row>
    <row r="536" spans="1:13" ht="23.1" customHeight="1">
      <c r="A536" s="32" t="s">
        <v>471</v>
      </c>
      <c r="B536" s="41">
        <v>0</v>
      </c>
      <c r="C536" s="41">
        <v>0</v>
      </c>
      <c r="D536" s="41">
        <v>0</v>
      </c>
      <c r="E536" s="41">
        <v>0</v>
      </c>
      <c r="F536" s="41">
        <f>E536/درآمدها!$C$10*100</f>
        <v>0</v>
      </c>
      <c r="G536" s="41">
        <v>0</v>
      </c>
      <c r="H536" s="41">
        <v>0</v>
      </c>
      <c r="I536" s="41">
        <v>10351124</v>
      </c>
      <c r="J536" s="41">
        <v>10351124</v>
      </c>
      <c r="K536" s="31">
        <f>J536/درآمدها!$C$10*100</f>
        <v>4.4413475001328217E-4</v>
      </c>
      <c r="L536" s="86"/>
      <c r="M536" s="86"/>
    </row>
    <row r="537" spans="1:13" ht="23.1" customHeight="1">
      <c r="A537" s="32" t="s">
        <v>472</v>
      </c>
      <c r="B537" s="41">
        <v>0</v>
      </c>
      <c r="C537" s="41">
        <v>0</v>
      </c>
      <c r="D537" s="41">
        <v>0</v>
      </c>
      <c r="E537" s="41">
        <v>0</v>
      </c>
      <c r="F537" s="41">
        <f>E537/درآمدها!$C$10*100</f>
        <v>0</v>
      </c>
      <c r="G537" s="41">
        <v>0</v>
      </c>
      <c r="H537" s="41">
        <v>0</v>
      </c>
      <c r="I537" s="41">
        <v>-3378633</v>
      </c>
      <c r="J537" s="41">
        <v>-3378633</v>
      </c>
      <c r="K537" s="31">
        <f>J537/درآمدها!$C$10*100</f>
        <v>-1.4496670340743918E-4</v>
      </c>
      <c r="L537" s="86"/>
      <c r="M537" s="86"/>
    </row>
    <row r="538" spans="1:13" ht="23.1" customHeight="1">
      <c r="A538" s="32" t="s">
        <v>473</v>
      </c>
      <c r="B538" s="41">
        <v>0</v>
      </c>
      <c r="C538" s="41">
        <v>0</v>
      </c>
      <c r="D538" s="41">
        <v>0</v>
      </c>
      <c r="E538" s="41">
        <v>0</v>
      </c>
      <c r="F538" s="41">
        <f>E538/درآمدها!$C$10*100</f>
        <v>0</v>
      </c>
      <c r="G538" s="41">
        <v>0</v>
      </c>
      <c r="H538" s="41">
        <v>0</v>
      </c>
      <c r="I538" s="41">
        <v>94575000</v>
      </c>
      <c r="J538" s="41">
        <v>94575000</v>
      </c>
      <c r="K538" s="31">
        <f>J538/درآمدها!$C$10*100</f>
        <v>4.0579210511347526E-3</v>
      </c>
      <c r="L538" s="86"/>
      <c r="M538" s="86"/>
    </row>
    <row r="539" spans="1:13" ht="23.1" customHeight="1">
      <c r="A539" s="32" t="s">
        <v>330</v>
      </c>
      <c r="B539" s="41">
        <v>0</v>
      </c>
      <c r="C539" s="41">
        <v>0</v>
      </c>
      <c r="D539" s="41">
        <v>0</v>
      </c>
      <c r="E539" s="41">
        <v>0</v>
      </c>
      <c r="F539" s="41">
        <f>E539/درآمدها!$C$10*100</f>
        <v>0</v>
      </c>
      <c r="G539" s="41">
        <v>0</v>
      </c>
      <c r="H539" s="41">
        <v>0</v>
      </c>
      <c r="I539" s="41">
        <v>703000</v>
      </c>
      <c r="J539" s="41">
        <v>703000</v>
      </c>
      <c r="K539" s="31">
        <f>J539/درآمدها!$C$10*100</f>
        <v>3.0163558011606989E-5</v>
      </c>
      <c r="L539" s="86"/>
      <c r="M539" s="86"/>
    </row>
    <row r="540" spans="1:13" ht="23.1" customHeight="1">
      <c r="A540" s="32" t="s">
        <v>320</v>
      </c>
      <c r="B540" s="41">
        <v>0</v>
      </c>
      <c r="C540" s="41">
        <v>0</v>
      </c>
      <c r="D540" s="41">
        <v>0</v>
      </c>
      <c r="E540" s="41">
        <v>0</v>
      </c>
      <c r="F540" s="41">
        <f>E540/درآمدها!$C$10*100</f>
        <v>0</v>
      </c>
      <c r="G540" s="41">
        <v>0</v>
      </c>
      <c r="H540" s="41">
        <v>0</v>
      </c>
      <c r="I540" s="41">
        <v>600000</v>
      </c>
      <c r="J540" s="41">
        <v>600000</v>
      </c>
      <c r="K540" s="31">
        <f>J540/درآمدها!$C$10*100</f>
        <v>2.5744146240347356E-5</v>
      </c>
      <c r="L540" s="86"/>
      <c r="M540" s="86"/>
    </row>
    <row r="541" spans="1:13" ht="23.1" customHeight="1">
      <c r="A541" s="32" t="s">
        <v>325</v>
      </c>
      <c r="B541" s="41">
        <v>0</v>
      </c>
      <c r="C541" s="41">
        <v>0</v>
      </c>
      <c r="D541" s="41">
        <v>0</v>
      </c>
      <c r="E541" s="41">
        <v>0</v>
      </c>
      <c r="F541" s="41">
        <f>E541/درآمدها!$C$10*100</f>
        <v>0</v>
      </c>
      <c r="G541" s="41">
        <v>0</v>
      </c>
      <c r="H541" s="41">
        <v>0</v>
      </c>
      <c r="I541" s="41">
        <v>7638000</v>
      </c>
      <c r="J541" s="41">
        <v>7638000</v>
      </c>
      <c r="K541" s="31">
        <f>J541/درآمدها!$C$10*100</f>
        <v>3.2772298163962187E-4</v>
      </c>
      <c r="L541" s="86"/>
      <c r="M541" s="86"/>
    </row>
    <row r="542" spans="1:13" ht="23.1" customHeight="1">
      <c r="A542" s="32" t="s">
        <v>326</v>
      </c>
      <c r="B542" s="41">
        <v>0</v>
      </c>
      <c r="C542" s="41">
        <v>0</v>
      </c>
      <c r="D542" s="41">
        <v>0</v>
      </c>
      <c r="E542" s="41">
        <v>0</v>
      </c>
      <c r="F542" s="41">
        <f>E542/درآمدها!$C$10*100</f>
        <v>0</v>
      </c>
      <c r="G542" s="41">
        <v>0</v>
      </c>
      <c r="H542" s="41">
        <v>0</v>
      </c>
      <c r="I542" s="41">
        <v>2200000</v>
      </c>
      <c r="J542" s="41">
        <v>2200000</v>
      </c>
      <c r="K542" s="31">
        <f>J542/درآمدها!$C$10*100</f>
        <v>9.4395202881273637E-5</v>
      </c>
      <c r="L542" s="86"/>
      <c r="M542" s="86"/>
    </row>
    <row r="543" spans="1:13" ht="23.1" customHeight="1">
      <c r="A543" s="32" t="s">
        <v>328</v>
      </c>
      <c r="B543" s="41">
        <v>0</v>
      </c>
      <c r="C543" s="41">
        <v>0</v>
      </c>
      <c r="D543" s="41">
        <v>0</v>
      </c>
      <c r="E543" s="41">
        <v>0</v>
      </c>
      <c r="F543" s="41">
        <f>E543/درآمدها!$C$10*100</f>
        <v>0</v>
      </c>
      <c r="G543" s="41">
        <v>0</v>
      </c>
      <c r="H543" s="41">
        <v>0</v>
      </c>
      <c r="I543" s="41">
        <v>689000</v>
      </c>
      <c r="J543" s="41">
        <v>689000</v>
      </c>
      <c r="K543" s="31">
        <f>J543/درآمدها!$C$10*100</f>
        <v>2.956286126599888E-5</v>
      </c>
      <c r="L543" s="86"/>
      <c r="M543" s="86"/>
    </row>
    <row r="544" spans="1:13" ht="23.1" customHeight="1">
      <c r="A544" s="32" t="s">
        <v>518</v>
      </c>
      <c r="B544" s="41">
        <v>0</v>
      </c>
      <c r="C544" s="41">
        <v>0</v>
      </c>
      <c r="D544" s="41">
        <v>0</v>
      </c>
      <c r="E544" s="41">
        <v>0</v>
      </c>
      <c r="F544" s="41">
        <f>E544/درآمدها!$C$10*100</f>
        <v>0</v>
      </c>
      <c r="G544" s="41">
        <v>0</v>
      </c>
      <c r="H544" s="41">
        <v>0</v>
      </c>
      <c r="I544" s="41">
        <v>-66591726</v>
      </c>
      <c r="J544" s="41">
        <v>-66591726</v>
      </c>
      <c r="K544" s="31">
        <f>J544/درآمدها!$C$10*100</f>
        <v>-2.8572452209019022E-3</v>
      </c>
      <c r="L544" s="86"/>
      <c r="M544" s="86"/>
    </row>
    <row r="545" spans="1:13" ht="23.1" customHeight="1">
      <c r="A545" s="32" t="s">
        <v>519</v>
      </c>
      <c r="B545" s="41">
        <v>0</v>
      </c>
      <c r="C545" s="41">
        <v>0</v>
      </c>
      <c r="D545" s="41">
        <v>0</v>
      </c>
      <c r="E545" s="41">
        <v>0</v>
      </c>
      <c r="F545" s="41">
        <f>E545/درآمدها!$C$10*100</f>
        <v>0</v>
      </c>
      <c r="G545" s="41">
        <v>0</v>
      </c>
      <c r="H545" s="41">
        <v>0</v>
      </c>
      <c r="I545" s="41">
        <v>6148242</v>
      </c>
      <c r="J545" s="41">
        <v>6148242</v>
      </c>
      <c r="K545" s="31">
        <f>J545/درآمدها!$C$10*100</f>
        <v>2.6380206861507618E-4</v>
      </c>
      <c r="L545" s="86"/>
      <c r="M545" s="86"/>
    </row>
    <row r="546" spans="1:13" ht="23.1" customHeight="1">
      <c r="A546" s="32" t="s">
        <v>520</v>
      </c>
      <c r="B546" s="41">
        <v>0</v>
      </c>
      <c r="C546" s="41">
        <v>0</v>
      </c>
      <c r="D546" s="41">
        <v>0</v>
      </c>
      <c r="E546" s="41">
        <v>0</v>
      </c>
      <c r="F546" s="41">
        <f>E546/درآمدها!$C$10*100</f>
        <v>0</v>
      </c>
      <c r="G546" s="41">
        <v>0</v>
      </c>
      <c r="H546" s="41">
        <v>0</v>
      </c>
      <c r="I546" s="41">
        <v>645300000</v>
      </c>
      <c r="J546" s="41">
        <v>645300000</v>
      </c>
      <c r="K546" s="31">
        <f>J546/درآمدها!$C$10*100</f>
        <v>2.7687829281493579E-2</v>
      </c>
      <c r="L546" s="86"/>
      <c r="M546" s="86"/>
    </row>
    <row r="547" spans="1:13" ht="23.1" customHeight="1">
      <c r="A547" s="32" t="s">
        <v>321</v>
      </c>
      <c r="B547" s="41">
        <v>0</v>
      </c>
      <c r="C547" s="41">
        <v>0</v>
      </c>
      <c r="D547" s="41">
        <v>0</v>
      </c>
      <c r="E547" s="41">
        <v>0</v>
      </c>
      <c r="F547" s="41">
        <f>E547/درآمدها!$C$10*100</f>
        <v>0</v>
      </c>
      <c r="G547" s="41">
        <v>0</v>
      </c>
      <c r="H547" s="41">
        <v>0</v>
      </c>
      <c r="I547" s="41">
        <v>7000</v>
      </c>
      <c r="J547" s="41">
        <v>7000</v>
      </c>
      <c r="K547" s="31">
        <f>J547/درآمدها!$C$10*100</f>
        <v>3.0034837280405247E-7</v>
      </c>
      <c r="L547" s="86"/>
      <c r="M547" s="86"/>
    </row>
    <row r="548" spans="1:13" ht="23.1" customHeight="1">
      <c r="A548" s="32" t="s">
        <v>337</v>
      </c>
      <c r="B548" s="41">
        <v>0</v>
      </c>
      <c r="C548" s="41">
        <v>0</v>
      </c>
      <c r="D548" s="41">
        <v>0</v>
      </c>
      <c r="E548" s="41">
        <v>0</v>
      </c>
      <c r="F548" s="41">
        <f>E548/درآمدها!$C$10*100</f>
        <v>0</v>
      </c>
      <c r="G548" s="41">
        <v>0</v>
      </c>
      <c r="H548" s="41">
        <v>0</v>
      </c>
      <c r="I548" s="41">
        <v>3799000</v>
      </c>
      <c r="J548" s="41">
        <v>3799000</v>
      </c>
      <c r="K548" s="31">
        <f>J548/درآمدها!$C$10*100</f>
        <v>1.6300335261179935E-4</v>
      </c>
      <c r="L548" s="86"/>
      <c r="M548" s="86"/>
    </row>
    <row r="549" spans="1:13" ht="23.1" customHeight="1">
      <c r="A549" s="32" t="s">
        <v>336</v>
      </c>
      <c r="B549" s="41">
        <v>0</v>
      </c>
      <c r="C549" s="41">
        <v>0</v>
      </c>
      <c r="D549" s="41">
        <v>0</v>
      </c>
      <c r="E549" s="41">
        <v>0</v>
      </c>
      <c r="F549" s="41">
        <f>E549/درآمدها!$C$10*100</f>
        <v>0</v>
      </c>
      <c r="G549" s="41">
        <v>0</v>
      </c>
      <c r="H549" s="41">
        <v>0</v>
      </c>
      <c r="I549" s="41">
        <v>5595000</v>
      </c>
      <c r="J549" s="41">
        <v>5595000</v>
      </c>
      <c r="K549" s="31">
        <f>J549/درآمدها!$C$10*100</f>
        <v>2.400641636912391E-4</v>
      </c>
      <c r="L549" s="86"/>
      <c r="M549" s="86"/>
    </row>
    <row r="550" spans="1:13" ht="23.1" customHeight="1">
      <c r="A550" s="32" t="s">
        <v>333</v>
      </c>
      <c r="B550" s="41">
        <v>0</v>
      </c>
      <c r="C550" s="41">
        <v>0</v>
      </c>
      <c r="D550" s="41">
        <v>0</v>
      </c>
      <c r="E550" s="41">
        <v>0</v>
      </c>
      <c r="F550" s="41">
        <f>E550/درآمدها!$C$10*100</f>
        <v>0</v>
      </c>
      <c r="G550" s="41">
        <v>0</v>
      </c>
      <c r="H550" s="41">
        <v>0</v>
      </c>
      <c r="I550" s="41">
        <v>5200000</v>
      </c>
      <c r="J550" s="41">
        <v>5200000</v>
      </c>
      <c r="K550" s="31">
        <f>J550/درآمدها!$C$10*100</f>
        <v>2.2311593408301045E-4</v>
      </c>
      <c r="L550" s="86"/>
      <c r="M550" s="86"/>
    </row>
    <row r="551" spans="1:13" ht="23.1" customHeight="1">
      <c r="A551" s="32" t="s">
        <v>329</v>
      </c>
      <c r="B551" s="41">
        <v>0</v>
      </c>
      <c r="C551" s="41">
        <v>0</v>
      </c>
      <c r="D551" s="41">
        <v>0</v>
      </c>
      <c r="E551" s="41">
        <v>0</v>
      </c>
      <c r="F551" s="41">
        <f>E551/درآمدها!$C$10*100</f>
        <v>0</v>
      </c>
      <c r="G551" s="41">
        <v>0</v>
      </c>
      <c r="H551" s="41">
        <v>0</v>
      </c>
      <c r="I551" s="41">
        <v>2800000</v>
      </c>
      <c r="J551" s="41">
        <v>2800000</v>
      </c>
      <c r="K551" s="31">
        <f>J551/درآمدها!$C$10*100</f>
        <v>1.2013934912162101E-4</v>
      </c>
      <c r="L551" s="86"/>
      <c r="M551" s="86"/>
    </row>
    <row r="552" spans="1:13" ht="23.1" customHeight="1">
      <c r="A552" s="32" t="s">
        <v>322</v>
      </c>
      <c r="B552" s="41">
        <v>0</v>
      </c>
      <c r="C552" s="41">
        <v>0</v>
      </c>
      <c r="D552" s="41">
        <v>0</v>
      </c>
      <c r="E552" s="41">
        <v>0</v>
      </c>
      <c r="F552" s="41">
        <f>E552/درآمدها!$C$10*100</f>
        <v>0</v>
      </c>
      <c r="G552" s="41">
        <v>0</v>
      </c>
      <c r="H552" s="41">
        <v>0</v>
      </c>
      <c r="I552" s="41">
        <v>800000</v>
      </c>
      <c r="J552" s="41">
        <v>800000</v>
      </c>
      <c r="K552" s="31">
        <f>J552/درآمدها!$C$10*100</f>
        <v>3.4325528320463144E-5</v>
      </c>
      <c r="L552" s="86"/>
      <c r="M552" s="86"/>
    </row>
    <row r="553" spans="1:13" ht="23.1" customHeight="1">
      <c r="A553" s="32" t="s">
        <v>521</v>
      </c>
      <c r="B553" s="41">
        <v>0</v>
      </c>
      <c r="C553" s="41">
        <v>0</v>
      </c>
      <c r="D553" s="41">
        <v>0</v>
      </c>
      <c r="E553" s="41">
        <v>0</v>
      </c>
      <c r="F553" s="41">
        <f>E553/درآمدها!$C$10*100</f>
        <v>0</v>
      </c>
      <c r="G553" s="41">
        <v>0</v>
      </c>
      <c r="H553" s="41">
        <v>0</v>
      </c>
      <c r="I553" s="41">
        <v>49900000</v>
      </c>
      <c r="J553" s="41">
        <v>49900000</v>
      </c>
      <c r="K553" s="31">
        <f>J553/درآمدها!$C$10*100</f>
        <v>2.1410548289888887E-3</v>
      </c>
      <c r="L553" s="86"/>
      <c r="M553" s="86"/>
    </row>
    <row r="554" spans="1:13" ht="23.1" customHeight="1">
      <c r="A554" s="32" t="s">
        <v>293</v>
      </c>
      <c r="B554" s="41">
        <v>0</v>
      </c>
      <c r="C554" s="41">
        <v>0</v>
      </c>
      <c r="D554" s="41">
        <v>0</v>
      </c>
      <c r="E554" s="41">
        <v>0</v>
      </c>
      <c r="F554" s="41">
        <f>E554/درآمدها!$C$10*100</f>
        <v>0</v>
      </c>
      <c r="G554" s="41">
        <v>0</v>
      </c>
      <c r="H554" s="41">
        <v>0</v>
      </c>
      <c r="I554" s="41">
        <v>2962004945</v>
      </c>
      <c r="J554" s="41">
        <v>2962004945</v>
      </c>
      <c r="K554" s="31">
        <f>J554/درآمدها!$C$10*100</f>
        <v>0.1270904807811867</v>
      </c>
      <c r="L554" s="86"/>
      <c r="M554" s="86"/>
    </row>
    <row r="555" spans="1:13" ht="23.1" customHeight="1">
      <c r="A555" s="32" t="s">
        <v>343</v>
      </c>
      <c r="B555" s="41">
        <v>0</v>
      </c>
      <c r="C555" s="41">
        <v>0</v>
      </c>
      <c r="D555" s="41">
        <v>0</v>
      </c>
      <c r="E555" s="41">
        <v>0</v>
      </c>
      <c r="F555" s="41">
        <f>E555/درآمدها!$C$10*100</f>
        <v>0</v>
      </c>
      <c r="G555" s="41">
        <v>0</v>
      </c>
      <c r="H555" s="41">
        <v>0</v>
      </c>
      <c r="I555" s="41">
        <v>14541000</v>
      </c>
      <c r="J555" s="41">
        <v>14541000</v>
      </c>
      <c r="K555" s="31">
        <f>J555/درآمدها!$C$10*100</f>
        <v>6.2390938413481821E-4</v>
      </c>
      <c r="L555" s="86"/>
      <c r="M555" s="86"/>
    </row>
    <row r="556" spans="1:13" ht="23.1" customHeight="1">
      <c r="A556" s="32" t="s">
        <v>341</v>
      </c>
      <c r="B556" s="41">
        <v>0</v>
      </c>
      <c r="C556" s="41">
        <v>0</v>
      </c>
      <c r="D556" s="41">
        <v>0</v>
      </c>
      <c r="E556" s="41">
        <v>0</v>
      </c>
      <c r="F556" s="41">
        <f>E556/درآمدها!$C$10*100</f>
        <v>0</v>
      </c>
      <c r="G556" s="41">
        <v>0</v>
      </c>
      <c r="H556" s="41">
        <v>0</v>
      </c>
      <c r="I556" s="41">
        <v>2353000</v>
      </c>
      <c r="J556" s="41">
        <v>2353000</v>
      </c>
      <c r="K556" s="31">
        <f>J556/درآمدها!$C$10*100</f>
        <v>1.0095996017256222E-4</v>
      </c>
      <c r="L556" s="86"/>
      <c r="M556" s="86"/>
    </row>
    <row r="557" spans="1:13" ht="23.1" customHeight="1">
      <c r="A557" s="32" t="s">
        <v>342</v>
      </c>
      <c r="B557" s="41">
        <v>0</v>
      </c>
      <c r="C557" s="41">
        <v>0</v>
      </c>
      <c r="D557" s="41">
        <v>0</v>
      </c>
      <c r="E557" s="41">
        <v>0</v>
      </c>
      <c r="F557" s="41">
        <f>E557/درآمدها!$C$10*100</f>
        <v>0</v>
      </c>
      <c r="G557" s="41">
        <v>0</v>
      </c>
      <c r="H557" s="41">
        <v>0</v>
      </c>
      <c r="I557" s="41">
        <v>4598000</v>
      </c>
      <c r="J557" s="41">
        <v>4598000</v>
      </c>
      <c r="K557" s="31">
        <f>J557/درآمدها!$C$10*100</f>
        <v>1.972859740218619E-4</v>
      </c>
      <c r="L557" s="86"/>
      <c r="M557" s="86"/>
    </row>
    <row r="558" spans="1:13" ht="23.1" customHeight="1">
      <c r="A558" s="32" t="s">
        <v>339</v>
      </c>
      <c r="B558" s="41">
        <v>0</v>
      </c>
      <c r="C558" s="41">
        <v>0</v>
      </c>
      <c r="D558" s="41">
        <v>0</v>
      </c>
      <c r="E558" s="41">
        <v>0</v>
      </c>
      <c r="F558" s="41">
        <f>E558/درآمدها!$C$10*100</f>
        <v>0</v>
      </c>
      <c r="G558" s="41">
        <v>0</v>
      </c>
      <c r="H558" s="41">
        <v>0</v>
      </c>
      <c r="I558" s="41">
        <v>500000</v>
      </c>
      <c r="J558" s="41">
        <v>500000</v>
      </c>
      <c r="K558" s="31">
        <f>J558/درآمدها!$C$10*100</f>
        <v>2.1453455200289466E-5</v>
      </c>
      <c r="L558" s="86"/>
      <c r="M558" s="86"/>
    </row>
    <row r="559" spans="1:13" ht="23.1" customHeight="1">
      <c r="A559" s="32" t="s">
        <v>344</v>
      </c>
      <c r="B559" s="41">
        <v>0</v>
      </c>
      <c r="C559" s="41">
        <v>0</v>
      </c>
      <c r="D559" s="41">
        <v>0</v>
      </c>
      <c r="E559" s="41">
        <v>0</v>
      </c>
      <c r="F559" s="41">
        <f>E559/درآمدها!$C$10*100</f>
        <v>0</v>
      </c>
      <c r="G559" s="41">
        <v>0</v>
      </c>
      <c r="H559" s="41">
        <v>0</v>
      </c>
      <c r="I559" s="41">
        <v>13707000</v>
      </c>
      <c r="J559" s="41">
        <v>13707000</v>
      </c>
      <c r="K559" s="31">
        <f>J559/درآمدها!$C$10*100</f>
        <v>5.8812502086073534E-4</v>
      </c>
      <c r="L559" s="86"/>
      <c r="M559" s="86"/>
    </row>
    <row r="560" spans="1:13" ht="23.1" customHeight="1">
      <c r="A560" s="32" t="s">
        <v>338</v>
      </c>
      <c r="B560" s="41">
        <v>0</v>
      </c>
      <c r="C560" s="41">
        <v>0</v>
      </c>
      <c r="D560" s="41">
        <v>0</v>
      </c>
      <c r="E560" s="41">
        <v>0</v>
      </c>
      <c r="F560" s="41">
        <f>E560/درآمدها!$C$10*100</f>
        <v>0</v>
      </c>
      <c r="G560" s="41">
        <v>0</v>
      </c>
      <c r="H560" s="41">
        <v>0</v>
      </c>
      <c r="I560" s="41">
        <v>444000</v>
      </c>
      <c r="J560" s="41">
        <v>444000</v>
      </c>
      <c r="K560" s="31">
        <f>J560/درآمدها!$C$10*100</f>
        <v>1.9050668217857043E-5</v>
      </c>
      <c r="L560" s="86"/>
      <c r="M560" s="86"/>
    </row>
    <row r="561" spans="1:13" ht="23.1" customHeight="1">
      <c r="A561" s="32" t="s">
        <v>340</v>
      </c>
      <c r="B561" s="41">
        <v>0</v>
      </c>
      <c r="C561" s="41">
        <v>0</v>
      </c>
      <c r="D561" s="41">
        <v>0</v>
      </c>
      <c r="E561" s="41">
        <v>0</v>
      </c>
      <c r="F561" s="41">
        <f>E561/درآمدها!$C$10*100</f>
        <v>0</v>
      </c>
      <c r="G561" s="41">
        <v>0</v>
      </c>
      <c r="H561" s="41">
        <v>0</v>
      </c>
      <c r="I561" s="41">
        <v>2602000</v>
      </c>
      <c r="J561" s="41">
        <v>2602000</v>
      </c>
      <c r="K561" s="31">
        <f>J561/درآمدها!$C$10*100</f>
        <v>1.1164378086230638E-4</v>
      </c>
      <c r="L561" s="86"/>
      <c r="M561" s="86"/>
    </row>
    <row r="562" spans="1:13" ht="23.1" customHeight="1">
      <c r="A562" s="32" t="s">
        <v>300</v>
      </c>
      <c r="B562" s="41">
        <v>0</v>
      </c>
      <c r="C562" s="41">
        <v>0</v>
      </c>
      <c r="D562" s="41">
        <v>0</v>
      </c>
      <c r="E562" s="41">
        <v>0</v>
      </c>
      <c r="F562" s="41">
        <f>E562/درآمدها!$C$10*100</f>
        <v>0</v>
      </c>
      <c r="G562" s="41">
        <v>0</v>
      </c>
      <c r="H562" s="41">
        <v>0</v>
      </c>
      <c r="I562" s="41">
        <v>18000</v>
      </c>
      <c r="J562" s="41">
        <v>18000</v>
      </c>
      <c r="K562" s="31">
        <f>J562/درآمدها!$C$10*100</f>
        <v>7.7232438721042083E-7</v>
      </c>
      <c r="L562" s="86"/>
      <c r="M562" s="86"/>
    </row>
    <row r="563" spans="1:13" ht="23.1" customHeight="1">
      <c r="A563" s="32" t="s">
        <v>556</v>
      </c>
      <c r="B563" s="41">
        <v>0</v>
      </c>
      <c r="C563" s="41">
        <v>0</v>
      </c>
      <c r="D563" s="41">
        <v>0</v>
      </c>
      <c r="E563" s="41">
        <v>0</v>
      </c>
      <c r="F563" s="41">
        <f>E563/درآمدها!$C$10*100</f>
        <v>0</v>
      </c>
      <c r="G563" s="41">
        <v>0</v>
      </c>
      <c r="H563" s="41">
        <v>0</v>
      </c>
      <c r="I563" s="41">
        <v>224000000</v>
      </c>
      <c r="J563" s="41">
        <v>224000000</v>
      </c>
      <c r="K563" s="31">
        <f>J563/درآمدها!$C$10*100</f>
        <v>9.6111479297296791E-3</v>
      </c>
      <c r="L563" s="86"/>
      <c r="M563" s="86"/>
    </row>
    <row r="564" spans="1:13" ht="23.1" customHeight="1">
      <c r="A564" s="32" t="s">
        <v>557</v>
      </c>
      <c r="B564" s="41">
        <v>0</v>
      </c>
      <c r="C564" s="41">
        <v>0</v>
      </c>
      <c r="D564" s="41">
        <v>0</v>
      </c>
      <c r="E564" s="41">
        <v>0</v>
      </c>
      <c r="F564" s="41">
        <f>E564/درآمدها!$C$10*100</f>
        <v>0</v>
      </c>
      <c r="G564" s="41">
        <v>0</v>
      </c>
      <c r="H564" s="41">
        <v>0</v>
      </c>
      <c r="I564" s="41">
        <v>700000</v>
      </c>
      <c r="J564" s="41">
        <v>700000</v>
      </c>
      <c r="K564" s="31">
        <f>J564/درآمدها!$C$10*100</f>
        <v>3.0034837280405253E-5</v>
      </c>
      <c r="L564" s="86"/>
      <c r="M564" s="86"/>
    </row>
    <row r="565" spans="1:13" ht="23.1" customHeight="1">
      <c r="A565" s="32" t="s">
        <v>558</v>
      </c>
      <c r="B565" s="41">
        <v>0</v>
      </c>
      <c r="C565" s="41">
        <v>0</v>
      </c>
      <c r="D565" s="41">
        <v>0</v>
      </c>
      <c r="E565" s="41">
        <v>0</v>
      </c>
      <c r="F565" s="41">
        <f>E565/درآمدها!$C$10*100</f>
        <v>0</v>
      </c>
      <c r="G565" s="41">
        <v>0</v>
      </c>
      <c r="H565" s="41">
        <v>0</v>
      </c>
      <c r="I565" s="41">
        <v>1000000</v>
      </c>
      <c r="J565" s="41">
        <v>1000000</v>
      </c>
      <c r="K565" s="31">
        <f>J565/درآمدها!$C$10*100</f>
        <v>4.2906910400578931E-5</v>
      </c>
      <c r="L565" s="86"/>
      <c r="M565" s="86"/>
    </row>
    <row r="566" spans="1:13" ht="23.1" customHeight="1">
      <c r="A566" s="32" t="s">
        <v>559</v>
      </c>
      <c r="B566" s="41">
        <v>0</v>
      </c>
      <c r="C566" s="41">
        <v>0</v>
      </c>
      <c r="D566" s="41">
        <v>0</v>
      </c>
      <c r="E566" s="41">
        <v>0</v>
      </c>
      <c r="F566" s="41">
        <f>E566/درآمدها!$C$10*100</f>
        <v>0</v>
      </c>
      <c r="G566" s="41">
        <v>0</v>
      </c>
      <c r="H566" s="41">
        <v>0</v>
      </c>
      <c r="I566" s="41">
        <v>800000</v>
      </c>
      <c r="J566" s="41">
        <v>800000</v>
      </c>
      <c r="K566" s="31">
        <f>J566/درآمدها!$C$10*100</f>
        <v>3.4325528320463144E-5</v>
      </c>
      <c r="L566" s="86"/>
      <c r="M566" s="86"/>
    </row>
    <row r="567" spans="1:13" ht="23.1" customHeight="1">
      <c r="A567" s="32" t="s">
        <v>399</v>
      </c>
      <c r="B567" s="41">
        <v>0</v>
      </c>
      <c r="C567" s="41">
        <v>0</v>
      </c>
      <c r="D567" s="41">
        <v>0</v>
      </c>
      <c r="E567" s="41">
        <v>0</v>
      </c>
      <c r="F567" s="41">
        <f>E567/درآمدها!$C$10*100</f>
        <v>0</v>
      </c>
      <c r="G567" s="41">
        <v>0</v>
      </c>
      <c r="H567" s="41">
        <v>0</v>
      </c>
      <c r="I567" s="41">
        <v>76000</v>
      </c>
      <c r="J567" s="41">
        <v>76000</v>
      </c>
      <c r="K567" s="31">
        <f>J567/درآمدها!$C$10*100</f>
        <v>3.2609251904439987E-6</v>
      </c>
      <c r="L567" s="86"/>
      <c r="M567" s="86"/>
    </row>
    <row r="568" spans="1:13" ht="23.1" customHeight="1">
      <c r="A568" s="32" t="s">
        <v>400</v>
      </c>
      <c r="B568" s="41">
        <v>0</v>
      </c>
      <c r="C568" s="41">
        <v>0</v>
      </c>
      <c r="D568" s="41">
        <v>0</v>
      </c>
      <c r="E568" s="41">
        <v>0</v>
      </c>
      <c r="F568" s="41">
        <f>E568/درآمدها!$C$10*100</f>
        <v>0</v>
      </c>
      <c r="G568" s="41">
        <v>0</v>
      </c>
      <c r="H568" s="41">
        <v>0</v>
      </c>
      <c r="I568" s="41">
        <v>3800000</v>
      </c>
      <c r="J568" s="41">
        <v>3800000</v>
      </c>
      <c r="K568" s="31">
        <f>J568/درآمدها!$C$10*100</f>
        <v>1.6304625952219992E-4</v>
      </c>
      <c r="L568" s="86"/>
      <c r="M568" s="86"/>
    </row>
    <row r="569" spans="1:13" ht="23.1" customHeight="1">
      <c r="A569" s="32" t="s">
        <v>401</v>
      </c>
      <c r="B569" s="41">
        <v>0</v>
      </c>
      <c r="C569" s="41">
        <v>0</v>
      </c>
      <c r="D569" s="41">
        <v>0</v>
      </c>
      <c r="E569" s="41">
        <v>0</v>
      </c>
      <c r="F569" s="41">
        <f>E569/درآمدها!$C$10*100</f>
        <v>0</v>
      </c>
      <c r="G569" s="41">
        <v>0</v>
      </c>
      <c r="H569" s="41">
        <v>0</v>
      </c>
      <c r="I569" s="41">
        <v>6000000</v>
      </c>
      <c r="J569" s="41">
        <v>6000000</v>
      </c>
      <c r="K569" s="31">
        <f>J569/درآمدها!$C$10*100</f>
        <v>2.574414624034736E-4</v>
      </c>
      <c r="L569" s="86"/>
      <c r="M569" s="86"/>
    </row>
    <row r="570" spans="1:13" ht="23.1" customHeight="1">
      <c r="A570" s="32" t="s">
        <v>402</v>
      </c>
      <c r="B570" s="41">
        <v>0</v>
      </c>
      <c r="C570" s="41">
        <v>0</v>
      </c>
      <c r="D570" s="41">
        <v>0</v>
      </c>
      <c r="E570" s="41">
        <v>0</v>
      </c>
      <c r="F570" s="41">
        <f>E570/درآمدها!$C$10*100</f>
        <v>0</v>
      </c>
      <c r="G570" s="41">
        <v>0</v>
      </c>
      <c r="H570" s="41">
        <v>0</v>
      </c>
      <c r="I570" s="41">
        <v>89714000</v>
      </c>
      <c r="J570" s="41">
        <v>89714000</v>
      </c>
      <c r="K570" s="31">
        <f>J570/درآمدها!$C$10*100</f>
        <v>3.8493505596775383E-3</v>
      </c>
      <c r="L570" s="86"/>
      <c r="M570" s="86"/>
    </row>
    <row r="571" spans="1:13" ht="23.1" customHeight="1">
      <c r="A571" s="32" t="s">
        <v>335</v>
      </c>
      <c r="B571" s="41">
        <v>0</v>
      </c>
      <c r="C571" s="41">
        <v>0</v>
      </c>
      <c r="D571" s="41">
        <v>0</v>
      </c>
      <c r="E571" s="41">
        <v>0</v>
      </c>
      <c r="F571" s="41">
        <f>E571/درآمدها!$C$10*100</f>
        <v>0</v>
      </c>
      <c r="G571" s="41">
        <v>0</v>
      </c>
      <c r="H571" s="41">
        <v>0</v>
      </c>
      <c r="I571" s="41">
        <v>698000</v>
      </c>
      <c r="J571" s="41">
        <v>698000</v>
      </c>
      <c r="K571" s="31">
        <f>J571/درآمدها!$C$10*100</f>
        <v>2.9949023459604092E-5</v>
      </c>
      <c r="L571" s="86"/>
      <c r="M571" s="86"/>
    </row>
    <row r="572" spans="1:13" ht="23.1" customHeight="1">
      <c r="A572" s="32" t="s">
        <v>319</v>
      </c>
      <c r="B572" s="41">
        <v>0</v>
      </c>
      <c r="C572" s="41">
        <v>0</v>
      </c>
      <c r="D572" s="41">
        <v>0</v>
      </c>
      <c r="E572" s="41">
        <v>0</v>
      </c>
      <c r="F572" s="41">
        <f>E572/درآمدها!$C$10*100</f>
        <v>0</v>
      </c>
      <c r="G572" s="41">
        <v>0</v>
      </c>
      <c r="H572" s="41">
        <v>0</v>
      </c>
      <c r="I572" s="41">
        <v>30000</v>
      </c>
      <c r="J572" s="41">
        <v>30000</v>
      </c>
      <c r="K572" s="31">
        <f>J572/درآمدها!$C$10*100</f>
        <v>1.287207312017368E-6</v>
      </c>
      <c r="L572" s="86"/>
      <c r="M572" s="86"/>
    </row>
    <row r="573" spans="1:13" ht="23.1" customHeight="1">
      <c r="A573" s="32" t="s">
        <v>324</v>
      </c>
      <c r="B573" s="41">
        <v>0</v>
      </c>
      <c r="C573" s="41">
        <v>0</v>
      </c>
      <c r="D573" s="41">
        <v>0</v>
      </c>
      <c r="E573" s="41">
        <v>0</v>
      </c>
      <c r="F573" s="41">
        <f>E573/درآمدها!$C$10*100</f>
        <v>0</v>
      </c>
      <c r="G573" s="41">
        <v>0</v>
      </c>
      <c r="H573" s="41">
        <v>0</v>
      </c>
      <c r="I573" s="41">
        <v>598000</v>
      </c>
      <c r="J573" s="41">
        <v>598000</v>
      </c>
      <c r="K573" s="31">
        <f>J573/درآمدها!$C$10*100</f>
        <v>2.5658332419546199E-5</v>
      </c>
      <c r="L573" s="86"/>
      <c r="M573" s="86"/>
    </row>
    <row r="574" spans="1:13" ht="23.1" customHeight="1">
      <c r="A574" s="32" t="s">
        <v>334</v>
      </c>
      <c r="B574" s="41">
        <v>0</v>
      </c>
      <c r="C574" s="41">
        <v>0</v>
      </c>
      <c r="D574" s="41">
        <v>0</v>
      </c>
      <c r="E574" s="41">
        <v>0</v>
      </c>
      <c r="F574" s="41">
        <f>E574/درآمدها!$C$10*100</f>
        <v>0</v>
      </c>
      <c r="G574" s="41">
        <v>0</v>
      </c>
      <c r="H574" s="41">
        <v>0</v>
      </c>
      <c r="I574" s="41">
        <v>8661000</v>
      </c>
      <c r="J574" s="41">
        <v>8661000</v>
      </c>
      <c r="K574" s="31">
        <f>J574/درآمدها!$C$10*100</f>
        <v>3.7161675097941409E-4</v>
      </c>
      <c r="L574" s="86"/>
      <c r="M574" s="86"/>
    </row>
    <row r="575" spans="1:13" ht="23.1" customHeight="1">
      <c r="A575" s="32" t="s">
        <v>332</v>
      </c>
      <c r="B575" s="41">
        <v>0</v>
      </c>
      <c r="C575" s="41">
        <v>0</v>
      </c>
      <c r="D575" s="41">
        <v>0</v>
      </c>
      <c r="E575" s="41">
        <v>0</v>
      </c>
      <c r="F575" s="41">
        <f>E575/درآمدها!$C$10*100</f>
        <v>0</v>
      </c>
      <c r="G575" s="41">
        <v>0</v>
      </c>
      <c r="H575" s="41">
        <v>0</v>
      </c>
      <c r="I575" s="41">
        <v>802000</v>
      </c>
      <c r="J575" s="41">
        <v>802000</v>
      </c>
      <c r="K575" s="31">
        <f>J575/درآمدها!$C$10*100</f>
        <v>3.4411342141264301E-5</v>
      </c>
      <c r="L575" s="86"/>
      <c r="M575" s="86"/>
    </row>
    <row r="576" spans="1:13" ht="23.1" customHeight="1">
      <c r="A576" s="32" t="s">
        <v>492</v>
      </c>
      <c r="B576" s="41">
        <v>0</v>
      </c>
      <c r="C576" s="41">
        <v>0</v>
      </c>
      <c r="D576" s="41">
        <v>0</v>
      </c>
      <c r="E576" s="41">
        <v>0</v>
      </c>
      <c r="F576" s="41">
        <f>E576/درآمدها!$C$10*100</f>
        <v>0</v>
      </c>
      <c r="G576" s="41">
        <v>0</v>
      </c>
      <c r="H576" s="41">
        <v>0</v>
      </c>
      <c r="I576" s="41">
        <v>851610500</v>
      </c>
      <c r="J576" s="41">
        <v>851610500</v>
      </c>
      <c r="K576" s="31">
        <f>J576/درآمدها!$C$10*100</f>
        <v>3.6539975419692221E-2</v>
      </c>
      <c r="L576" s="86"/>
      <c r="M576" s="86"/>
    </row>
    <row r="577" spans="1:13" ht="23.1" customHeight="1">
      <c r="A577" s="32" t="s">
        <v>295</v>
      </c>
      <c r="B577" s="41">
        <v>0</v>
      </c>
      <c r="C577" s="41">
        <v>0</v>
      </c>
      <c r="D577" s="41">
        <v>0</v>
      </c>
      <c r="E577" s="41">
        <v>0</v>
      </c>
      <c r="F577" s="41">
        <f>E577/درآمدها!$C$10*100</f>
        <v>0</v>
      </c>
      <c r="G577" s="41">
        <v>0</v>
      </c>
      <c r="H577" s="41">
        <v>0</v>
      </c>
      <c r="I577" s="41">
        <v>-360506329</v>
      </c>
      <c r="J577" s="41">
        <v>-360506329</v>
      </c>
      <c r="K577" s="31">
        <f>J577/درآمدها!$C$10*100</f>
        <v>-1.546821275724463E-2</v>
      </c>
      <c r="L577" s="86"/>
      <c r="M577" s="86"/>
    </row>
    <row r="578" spans="1:13" ht="23.1" customHeight="1">
      <c r="A578" s="32" t="s">
        <v>294</v>
      </c>
      <c r="B578" s="41">
        <v>0</v>
      </c>
      <c r="C578" s="41">
        <v>0</v>
      </c>
      <c r="D578" s="41">
        <v>0</v>
      </c>
      <c r="E578" s="41">
        <v>0</v>
      </c>
      <c r="F578" s="41">
        <f>E578/درآمدها!$C$10*100</f>
        <v>0</v>
      </c>
      <c r="G578" s="41">
        <v>0</v>
      </c>
      <c r="H578" s="41">
        <v>0</v>
      </c>
      <c r="I578" s="41">
        <v>-12207474</v>
      </c>
      <c r="J578" s="41">
        <v>-12207474</v>
      </c>
      <c r="K578" s="31">
        <f>J578/درآمدها!$C$10*100</f>
        <v>-5.2378499313539685E-4</v>
      </c>
      <c r="L578" s="86"/>
      <c r="M578" s="86"/>
    </row>
    <row r="579" spans="1:13" ht="23.1" customHeight="1">
      <c r="A579" s="32" t="s">
        <v>458</v>
      </c>
      <c r="B579" s="41">
        <v>0</v>
      </c>
      <c r="C579" s="41">
        <v>0</v>
      </c>
      <c r="D579" s="41">
        <v>0</v>
      </c>
      <c r="E579" s="41">
        <v>0</v>
      </c>
      <c r="F579" s="41">
        <f>E579/درآمدها!$C$10*100</f>
        <v>0</v>
      </c>
      <c r="G579" s="41">
        <v>0</v>
      </c>
      <c r="H579" s="41">
        <v>0</v>
      </c>
      <c r="I579" s="41">
        <v>12400000</v>
      </c>
      <c r="J579" s="41">
        <v>12400000</v>
      </c>
      <c r="K579" s="31">
        <f>J579/درآمدها!$C$10*100</f>
        <v>5.3204568896717864E-4</v>
      </c>
      <c r="L579" s="86"/>
      <c r="M579" s="86"/>
    </row>
    <row r="580" spans="1:13" ht="23.1" customHeight="1">
      <c r="A580" s="32" t="s">
        <v>463</v>
      </c>
      <c r="B580" s="41">
        <v>0</v>
      </c>
      <c r="C580" s="41">
        <v>0</v>
      </c>
      <c r="D580" s="41">
        <v>0</v>
      </c>
      <c r="E580" s="41">
        <v>0</v>
      </c>
      <c r="F580" s="41">
        <f>E580/درآمدها!$C$10*100</f>
        <v>0</v>
      </c>
      <c r="G580" s="41">
        <v>0</v>
      </c>
      <c r="H580" s="41">
        <v>0</v>
      </c>
      <c r="I580" s="41">
        <v>105400000</v>
      </c>
      <c r="J580" s="41">
        <v>105400000</v>
      </c>
      <c r="K580" s="31">
        <f>J580/درآمدها!$C$10*100</f>
        <v>4.5223883562210193E-3</v>
      </c>
      <c r="L580" s="86"/>
      <c r="M580" s="86"/>
    </row>
    <row r="581" spans="1:13" ht="23.1" customHeight="1">
      <c r="A581" s="32" t="s">
        <v>464</v>
      </c>
      <c r="B581" s="41">
        <v>0</v>
      </c>
      <c r="C581" s="41">
        <v>0</v>
      </c>
      <c r="D581" s="41">
        <v>0</v>
      </c>
      <c r="E581" s="41">
        <v>0</v>
      </c>
      <c r="F581" s="41">
        <f>E581/درآمدها!$C$10*100</f>
        <v>0</v>
      </c>
      <c r="G581" s="41">
        <v>0</v>
      </c>
      <c r="H581" s="41">
        <v>0</v>
      </c>
      <c r="I581" s="41">
        <v>90100000</v>
      </c>
      <c r="J581" s="41">
        <v>90100000</v>
      </c>
      <c r="K581" s="31">
        <f>J581/درآمدها!$C$10*100</f>
        <v>3.8659126270921612E-3</v>
      </c>
      <c r="L581" s="86"/>
      <c r="M581" s="86"/>
    </row>
    <row r="582" spans="1:13" ht="23.1" customHeight="1">
      <c r="A582" s="32" t="s">
        <v>566</v>
      </c>
      <c r="B582" s="41">
        <v>0</v>
      </c>
      <c r="C582" s="41">
        <v>0</v>
      </c>
      <c r="D582" s="41">
        <v>0</v>
      </c>
      <c r="E582" s="41">
        <v>0</v>
      </c>
      <c r="F582" s="41">
        <f>E582/درآمدها!$C$10*100</f>
        <v>0</v>
      </c>
      <c r="G582" s="41">
        <v>0</v>
      </c>
      <c r="H582" s="41">
        <v>0</v>
      </c>
      <c r="I582" s="41">
        <v>10672000</v>
      </c>
      <c r="J582" s="41">
        <v>10672000</v>
      </c>
      <c r="K582" s="31">
        <f>J582/درآمدها!$C$10*100</f>
        <v>4.5790254779497837E-4</v>
      </c>
      <c r="L582" s="86"/>
      <c r="M582" s="86"/>
    </row>
    <row r="583" spans="1:13" ht="23.1" customHeight="1">
      <c r="A583" s="32" t="s">
        <v>454</v>
      </c>
      <c r="B583" s="41">
        <v>0</v>
      </c>
      <c r="C583" s="41">
        <v>0</v>
      </c>
      <c r="D583" s="41">
        <v>0</v>
      </c>
      <c r="E583" s="41">
        <v>0</v>
      </c>
      <c r="F583" s="41">
        <f>E583/درآمدها!$C$10*100</f>
        <v>0</v>
      </c>
      <c r="G583" s="41">
        <v>0</v>
      </c>
      <c r="H583" s="41">
        <v>0</v>
      </c>
      <c r="I583" s="41">
        <v>-637063</v>
      </c>
      <c r="J583" s="41">
        <v>-637063</v>
      </c>
      <c r="K583" s="31">
        <f>J583/درآمدها!$C$10*100</f>
        <v>-2.7334405060524015E-5</v>
      </c>
      <c r="L583" s="86"/>
      <c r="M583" s="86"/>
    </row>
    <row r="584" spans="1:13" ht="23.1" customHeight="1">
      <c r="A584" s="32" t="s">
        <v>453</v>
      </c>
      <c r="B584" s="41">
        <v>0</v>
      </c>
      <c r="C584" s="41">
        <v>0</v>
      </c>
      <c r="D584" s="41">
        <v>0</v>
      </c>
      <c r="E584" s="41">
        <v>0</v>
      </c>
      <c r="F584" s="41">
        <f>E584/درآمدها!$C$10*100</f>
        <v>0</v>
      </c>
      <c r="G584" s="41">
        <v>0</v>
      </c>
      <c r="H584" s="41">
        <v>0</v>
      </c>
      <c r="I584" s="41">
        <v>-457225807</v>
      </c>
      <c r="J584" s="41">
        <v>-457225807</v>
      </c>
      <c r="K584" s="31">
        <f>J584/درآمدها!$C$10*100</f>
        <v>-1.9618146733781396E-2</v>
      </c>
      <c r="L584" s="86"/>
      <c r="M584" s="86"/>
    </row>
    <row r="585" spans="1:13" ht="23.1" customHeight="1">
      <c r="A585" s="32" t="s">
        <v>455</v>
      </c>
      <c r="B585" s="41">
        <v>0</v>
      </c>
      <c r="C585" s="41">
        <v>0</v>
      </c>
      <c r="D585" s="41">
        <v>0</v>
      </c>
      <c r="E585" s="41">
        <v>0</v>
      </c>
      <c r="F585" s="41">
        <f>E585/درآمدها!$C$10*100</f>
        <v>0</v>
      </c>
      <c r="G585" s="41">
        <v>0</v>
      </c>
      <c r="H585" s="41">
        <v>0</v>
      </c>
      <c r="I585" s="41">
        <v>166900000</v>
      </c>
      <c r="J585" s="41">
        <v>166900000</v>
      </c>
      <c r="K585" s="31">
        <f>J585/درآمدها!$C$10*100</f>
        <v>7.1611633458566228E-3</v>
      </c>
      <c r="L585" s="86"/>
      <c r="M585" s="86"/>
    </row>
    <row r="586" spans="1:13" ht="23.1" customHeight="1">
      <c r="A586" s="32" t="s">
        <v>456</v>
      </c>
      <c r="B586" s="41">
        <v>0</v>
      </c>
      <c r="C586" s="41">
        <v>0</v>
      </c>
      <c r="D586" s="41">
        <v>0</v>
      </c>
      <c r="E586" s="41">
        <v>0</v>
      </c>
      <c r="F586" s="41">
        <f>E586/درآمدها!$C$10*100</f>
        <v>0</v>
      </c>
      <c r="G586" s="41">
        <v>0</v>
      </c>
      <c r="H586" s="41">
        <v>0</v>
      </c>
      <c r="I586" s="41">
        <v>133540000</v>
      </c>
      <c r="J586" s="41">
        <v>133540000</v>
      </c>
      <c r="K586" s="31">
        <f>J586/درآمدها!$C$10*100</f>
        <v>5.7297888148933104E-3</v>
      </c>
      <c r="L586" s="86"/>
      <c r="M586" s="86"/>
    </row>
    <row r="587" spans="1:13" ht="23.1" customHeight="1">
      <c r="A587" s="32" t="s">
        <v>390</v>
      </c>
      <c r="B587" s="41">
        <v>0</v>
      </c>
      <c r="C587" s="41">
        <v>0</v>
      </c>
      <c r="D587" s="41">
        <v>0</v>
      </c>
      <c r="E587" s="41">
        <v>0</v>
      </c>
      <c r="F587" s="41">
        <f>E587/درآمدها!$C$10*100</f>
        <v>0</v>
      </c>
      <c r="G587" s="41">
        <v>0</v>
      </c>
      <c r="H587" s="41">
        <v>0</v>
      </c>
      <c r="I587" s="41">
        <v>1600000</v>
      </c>
      <c r="J587" s="41">
        <v>1600000</v>
      </c>
      <c r="K587" s="31">
        <f>J587/درآمدها!$C$10*100</f>
        <v>6.8651056640926287E-5</v>
      </c>
      <c r="L587" s="86"/>
      <c r="M587" s="86"/>
    </row>
    <row r="588" spans="1:13" ht="23.1" customHeight="1">
      <c r="A588" s="32" t="s">
        <v>391</v>
      </c>
      <c r="B588" s="41">
        <v>0</v>
      </c>
      <c r="C588" s="41">
        <v>0</v>
      </c>
      <c r="D588" s="41">
        <v>0</v>
      </c>
      <c r="E588" s="41">
        <v>0</v>
      </c>
      <c r="F588" s="41">
        <f>E588/درآمدها!$C$10*100</f>
        <v>0</v>
      </c>
      <c r="G588" s="41">
        <v>0</v>
      </c>
      <c r="H588" s="41">
        <v>0</v>
      </c>
      <c r="I588" s="41">
        <v>1254000</v>
      </c>
      <c r="J588" s="41">
        <v>1254000</v>
      </c>
      <c r="K588" s="31">
        <f>J588/درآمدها!$C$10*100</f>
        <v>5.3805265642325977E-5</v>
      </c>
      <c r="L588" s="86"/>
      <c r="M588" s="86"/>
    </row>
    <row r="589" spans="1:13" ht="23.1" customHeight="1">
      <c r="A589" s="32" t="s">
        <v>478</v>
      </c>
      <c r="B589" s="41">
        <v>0</v>
      </c>
      <c r="C589" s="41">
        <v>0</v>
      </c>
      <c r="D589" s="41">
        <v>0</v>
      </c>
      <c r="E589" s="41">
        <v>0</v>
      </c>
      <c r="F589" s="41">
        <f>E589/درآمدها!$C$10*100</f>
        <v>0</v>
      </c>
      <c r="G589" s="41">
        <v>0</v>
      </c>
      <c r="H589" s="41">
        <v>0</v>
      </c>
      <c r="I589" s="41">
        <v>11000</v>
      </c>
      <c r="J589" s="41">
        <v>11000</v>
      </c>
      <c r="K589" s="31">
        <f>J589/درآمدها!$C$10*100</f>
        <v>4.719760144063682E-7</v>
      </c>
      <c r="L589" s="86"/>
      <c r="M589" s="86"/>
    </row>
    <row r="590" spans="1:13" ht="23.1" customHeight="1">
      <c r="A590" s="32" t="s">
        <v>477</v>
      </c>
      <c r="B590" s="41">
        <v>0</v>
      </c>
      <c r="C590" s="41">
        <v>0</v>
      </c>
      <c r="D590" s="41">
        <v>0</v>
      </c>
      <c r="E590" s="41">
        <v>0</v>
      </c>
      <c r="F590" s="41">
        <f>E590/درآمدها!$C$10*100</f>
        <v>0</v>
      </c>
      <c r="G590" s="41">
        <v>0</v>
      </c>
      <c r="H590" s="41">
        <v>0</v>
      </c>
      <c r="I590" s="41">
        <v>6811181</v>
      </c>
      <c r="J590" s="41">
        <v>6811181</v>
      </c>
      <c r="K590" s="31">
        <f>J590/درآمدها!$C$10*100</f>
        <v>2.9224673288912555E-4</v>
      </c>
      <c r="L590" s="86"/>
      <c r="M590" s="86"/>
    </row>
    <row r="591" spans="1:13" ht="23.1" customHeight="1">
      <c r="A591" s="32" t="s">
        <v>444</v>
      </c>
      <c r="B591" s="41">
        <v>0</v>
      </c>
      <c r="C591" s="41">
        <v>0</v>
      </c>
      <c r="D591" s="41">
        <v>0</v>
      </c>
      <c r="E591" s="41">
        <v>0</v>
      </c>
      <c r="F591" s="41">
        <f>E591/درآمدها!$C$10*100</f>
        <v>0</v>
      </c>
      <c r="G591" s="41">
        <v>0</v>
      </c>
      <c r="H591" s="41">
        <v>0</v>
      </c>
      <c r="I591" s="41">
        <v>-787246556</v>
      </c>
      <c r="J591" s="41">
        <v>-787246556</v>
      </c>
      <c r="K591" s="31">
        <f>J591/درآمدها!$C$10*100</f>
        <v>-3.3778317441456346E-2</v>
      </c>
      <c r="L591" s="86"/>
      <c r="M591" s="86"/>
    </row>
    <row r="592" spans="1:13" ht="23.1" customHeight="1">
      <c r="A592" s="32" t="s">
        <v>445</v>
      </c>
      <c r="B592" s="41">
        <v>0</v>
      </c>
      <c r="C592" s="41">
        <v>0</v>
      </c>
      <c r="D592" s="41">
        <v>0</v>
      </c>
      <c r="E592" s="41">
        <v>0</v>
      </c>
      <c r="F592" s="41">
        <f>E592/درآمدها!$C$10*100</f>
        <v>0</v>
      </c>
      <c r="G592" s="41">
        <v>0</v>
      </c>
      <c r="H592" s="41">
        <v>0</v>
      </c>
      <c r="I592" s="41">
        <v>125636000</v>
      </c>
      <c r="J592" s="41">
        <v>125636000</v>
      </c>
      <c r="K592" s="31">
        <f>J592/درآمدها!$C$10*100</f>
        <v>5.3906525950871342E-3</v>
      </c>
      <c r="L592" s="86"/>
      <c r="M592" s="86"/>
    </row>
    <row r="593" spans="1:13" ht="23.1" customHeight="1">
      <c r="A593" s="32" t="s">
        <v>422</v>
      </c>
      <c r="B593" s="41">
        <v>0</v>
      </c>
      <c r="C593" s="41">
        <v>0</v>
      </c>
      <c r="D593" s="41">
        <v>0</v>
      </c>
      <c r="E593" s="41">
        <v>0</v>
      </c>
      <c r="F593" s="41">
        <f>E593/درآمدها!$C$10*100</f>
        <v>0</v>
      </c>
      <c r="G593" s="41">
        <v>0</v>
      </c>
      <c r="H593" s="41">
        <v>0</v>
      </c>
      <c r="I593" s="41">
        <v>2490181</v>
      </c>
      <c r="J593" s="41">
        <v>2490181</v>
      </c>
      <c r="K593" s="31">
        <f>J593/درآمدها!$C$10*100</f>
        <v>1.0684597304822405E-4</v>
      </c>
      <c r="L593" s="86"/>
      <c r="M593" s="86"/>
    </row>
    <row r="594" spans="1:13" ht="23.1" customHeight="1">
      <c r="A594" s="32" t="s">
        <v>540</v>
      </c>
      <c r="B594" s="41">
        <v>0</v>
      </c>
      <c r="C594" s="41">
        <v>0</v>
      </c>
      <c r="D594" s="41">
        <v>0</v>
      </c>
      <c r="E594" s="41">
        <v>0</v>
      </c>
      <c r="F594" s="41">
        <f>E594/درآمدها!$C$10*100</f>
        <v>0</v>
      </c>
      <c r="G594" s="41">
        <v>0</v>
      </c>
      <c r="H594" s="41">
        <v>0</v>
      </c>
      <c r="I594" s="41">
        <v>11200000</v>
      </c>
      <c r="J594" s="41">
        <v>11200000</v>
      </c>
      <c r="K594" s="31">
        <f>J594/درآمدها!$C$10*100</f>
        <v>4.8055739648648405E-4</v>
      </c>
      <c r="L594" s="86"/>
      <c r="M594" s="86"/>
    </row>
    <row r="595" spans="1:13" ht="23.1" customHeight="1" thickBot="1">
      <c r="A595" s="32" t="s">
        <v>45</v>
      </c>
      <c r="B595" s="42">
        <f>SUBTOTAL(109,B11:B594)</f>
        <v>85190110611</v>
      </c>
      <c r="C595" s="42">
        <f>SUBTOTAL(109,C11:C594)</f>
        <v>-328893926619</v>
      </c>
      <c r="D595" s="42">
        <f>SUBTOTAL(109,D11:D594)</f>
        <v>18494313949</v>
      </c>
      <c r="E595" s="42">
        <f>SUBTOTAL(109,E11:E594)</f>
        <v>-225209502059</v>
      </c>
      <c r="F595" s="42">
        <f>SUM(F11:F594)</f>
        <v>-9.6630439262045122</v>
      </c>
      <c r="G595" s="42">
        <f>SUBTOTAL(109,G11:G594)</f>
        <v>112573235709</v>
      </c>
      <c r="H595" s="42">
        <f>SUBTOTAL(109,H11:H594)</f>
        <v>-387986932305</v>
      </c>
      <c r="I595" s="42">
        <f>SUBTOTAL(109,I11:I594)</f>
        <v>824869404098</v>
      </c>
      <c r="J595" s="42">
        <f>SUBTOTAL(109,J11:J594)</f>
        <v>549455707502</v>
      </c>
      <c r="K595" s="42">
        <f>SUM(K11:K594)</f>
        <v>23.575446810875057</v>
      </c>
    </row>
    <row r="596" spans="1:13" ht="23.1" customHeight="1" thickTop="1">
      <c r="A596" s="32" t="s">
        <v>46</v>
      </c>
      <c r="B596" s="65"/>
      <c r="C596" s="65"/>
      <c r="D596" s="65"/>
      <c r="E596" s="65"/>
      <c r="F596" s="76"/>
      <c r="G596" s="65"/>
      <c r="H596" s="65"/>
      <c r="I596" s="65"/>
      <c r="J596" s="65"/>
      <c r="K596" s="65"/>
    </row>
    <row r="597" spans="1:13" ht="20.25" customHeight="1">
      <c r="B597" s="41"/>
      <c r="C597" s="41"/>
      <c r="G597" s="41"/>
    </row>
    <row r="598" spans="1:13">
      <c r="C598" s="41"/>
    </row>
    <row r="599" spans="1:13">
      <c r="C599" s="41"/>
      <c r="D599" s="41"/>
      <c r="I599" s="41"/>
    </row>
    <row r="600" spans="1:13">
      <c r="C600" s="41"/>
      <c r="D600" s="41"/>
      <c r="I600" s="41"/>
    </row>
    <row r="601" spans="1:13">
      <c r="C601" s="41"/>
      <c r="D601" s="41"/>
      <c r="I601" s="86"/>
    </row>
    <row r="602" spans="1:13">
      <c r="C602" s="41"/>
      <c r="D602" s="41"/>
    </row>
    <row r="603" spans="1:13">
      <c r="C603" s="41"/>
      <c r="D603" s="41"/>
    </row>
    <row r="604" spans="1:13">
      <c r="D604" s="86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6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25"/>
  <sheetViews>
    <sheetView rightToLeft="1" view="pageBreakPreview" topLeftCell="A16" zoomScale="106" zoomScaleNormal="100" zoomScaleSheetLayoutView="106" workbookViewId="0">
      <selection activeCell="D31" sqref="B25:D31"/>
    </sheetView>
  </sheetViews>
  <sheetFormatPr defaultColWidth="13" defaultRowHeight="18.75"/>
  <cols>
    <col min="1" max="1" width="35.25" style="70" bestFit="1" customWidth="1"/>
    <col min="2" max="2" width="24.875" style="70" customWidth="1"/>
    <col min="3" max="3" width="21.5" style="70" customWidth="1"/>
    <col min="4" max="4" width="24.875" style="70" customWidth="1"/>
    <col min="5" max="5" width="21.5" style="67" customWidth="1"/>
    <col min="6" max="7" width="13" style="67" customWidth="1"/>
    <col min="8" max="16384" width="13" style="67"/>
  </cols>
  <sheetData>
    <row r="1" spans="1:6" ht="21">
      <c r="A1" s="128" t="s">
        <v>0</v>
      </c>
      <c r="B1" s="128"/>
      <c r="C1" s="128"/>
      <c r="D1" s="128"/>
      <c r="E1" s="139"/>
    </row>
    <row r="2" spans="1:6" ht="21">
      <c r="A2" s="128" t="s">
        <v>198</v>
      </c>
      <c r="B2" s="128"/>
      <c r="C2" s="128"/>
      <c r="D2" s="128"/>
      <c r="E2" s="139"/>
    </row>
    <row r="3" spans="1:6" ht="21">
      <c r="A3" s="128" t="s">
        <v>199</v>
      </c>
      <c r="B3" s="128"/>
      <c r="C3" s="128"/>
      <c r="D3" s="128"/>
      <c r="E3" s="139"/>
    </row>
    <row r="4" spans="1:6">
      <c r="A4" s="131" t="s">
        <v>830</v>
      </c>
      <c r="B4" s="131"/>
      <c r="C4" s="131"/>
      <c r="D4" s="131"/>
      <c r="E4" s="131"/>
    </row>
    <row r="5" spans="1:6" ht="19.5" thickBot="1">
      <c r="A5" s="74"/>
      <c r="B5" s="74"/>
      <c r="C5" s="74"/>
      <c r="D5" s="74"/>
      <c r="E5" s="77"/>
    </row>
    <row r="6" spans="1:6" ht="37.5" customHeight="1" thickBot="1">
      <c r="A6" s="75" t="s">
        <v>831</v>
      </c>
      <c r="B6" s="137" t="s">
        <v>215</v>
      </c>
      <c r="C6" s="137"/>
      <c r="D6" s="138" t="s">
        <v>216</v>
      </c>
      <c r="E6" s="138"/>
      <c r="F6" s="78"/>
    </row>
    <row r="7" spans="1:6" ht="59.25" customHeight="1">
      <c r="A7" s="129" t="s">
        <v>832</v>
      </c>
      <c r="B7" s="71" t="s">
        <v>833</v>
      </c>
      <c r="C7" s="71" t="s">
        <v>834</v>
      </c>
      <c r="D7" s="71" t="s">
        <v>833</v>
      </c>
      <c r="E7" s="71" t="s">
        <v>834</v>
      </c>
      <c r="F7" s="70"/>
    </row>
    <row r="8" spans="1:6" ht="22.5" customHeight="1" thickBot="1">
      <c r="A8" s="132"/>
      <c r="B8" s="72" t="s">
        <v>823</v>
      </c>
      <c r="C8" s="69"/>
      <c r="D8" s="72" t="s">
        <v>823</v>
      </c>
      <c r="E8" s="69"/>
      <c r="F8" s="70"/>
    </row>
    <row r="9" spans="1:6" ht="23.1" customHeight="1">
      <c r="A9" s="87" t="s">
        <v>175</v>
      </c>
      <c r="B9" s="88">
        <v>25839109</v>
      </c>
      <c r="C9" s="93">
        <f>B9/$B$23*100</f>
        <v>7.1309859838333989E-2</v>
      </c>
      <c r="D9" s="88">
        <v>88707854</v>
      </c>
      <c r="E9" s="94">
        <f>D9/$D$23*100</f>
        <v>4.5096904728779495E-2</v>
      </c>
    </row>
    <row r="10" spans="1:6" ht="23.1" customHeight="1">
      <c r="A10" s="89" t="s">
        <v>184</v>
      </c>
      <c r="B10" s="98">
        <v>0</v>
      </c>
      <c r="C10" s="98">
        <v>0</v>
      </c>
      <c r="D10" s="88">
        <v>86419726049</v>
      </c>
      <c r="E10" s="94">
        <f t="shared" ref="E10:E22" si="0">D10/$D$23*100</f>
        <v>43.933676406138474</v>
      </c>
    </row>
    <row r="11" spans="1:6" ht="23.1" customHeight="1">
      <c r="A11" s="89" t="s">
        <v>165</v>
      </c>
      <c r="B11" s="98">
        <v>0</v>
      </c>
      <c r="C11" s="98">
        <v>0</v>
      </c>
      <c r="D11" s="88">
        <v>1749041096</v>
      </c>
      <c r="E11" s="94">
        <f t="shared" si="0"/>
        <v>0.88916974220830636</v>
      </c>
    </row>
    <row r="12" spans="1:6" ht="23.1" customHeight="1">
      <c r="A12" s="89" t="s">
        <v>174</v>
      </c>
      <c r="B12" s="98">
        <v>0</v>
      </c>
      <c r="C12" s="98">
        <v>0</v>
      </c>
      <c r="D12" s="88">
        <v>979452054</v>
      </c>
      <c r="E12" s="94">
        <f t="shared" si="0"/>
        <v>0.49792948396255182</v>
      </c>
    </row>
    <row r="13" spans="1:6" ht="23.1" customHeight="1">
      <c r="A13" s="89" t="s">
        <v>185</v>
      </c>
      <c r="B13" s="88">
        <v>333899</v>
      </c>
      <c r="C13" s="93">
        <f t="shared" ref="C13:C22" si="1">B13/$B$23*100</f>
        <v>9.2148265987654137E-4</v>
      </c>
      <c r="D13" s="88">
        <v>2318963</v>
      </c>
      <c r="E13" s="94">
        <f t="shared" si="0"/>
        <v>1.1789041078658568E-3</v>
      </c>
    </row>
    <row r="14" spans="1:6" ht="23.1" customHeight="1">
      <c r="A14" s="89" t="s">
        <v>167</v>
      </c>
      <c r="B14" s="98">
        <v>0</v>
      </c>
      <c r="C14" s="98">
        <v>0</v>
      </c>
      <c r="D14" s="88">
        <v>19397260273</v>
      </c>
      <c r="E14" s="94">
        <f t="shared" si="0"/>
        <v>9.8610930045813117</v>
      </c>
    </row>
    <row r="15" spans="1:6" ht="23.1" customHeight="1">
      <c r="A15" s="89" t="s">
        <v>168</v>
      </c>
      <c r="B15" s="98">
        <v>0</v>
      </c>
      <c r="C15" s="98">
        <v>0</v>
      </c>
      <c r="D15" s="88">
        <v>11301369863</v>
      </c>
      <c r="E15" s="94">
        <f t="shared" si="0"/>
        <v>5.7453402042214972</v>
      </c>
    </row>
    <row r="16" spans="1:6" ht="23.1" customHeight="1">
      <c r="A16" s="89" t="s">
        <v>182</v>
      </c>
      <c r="B16" s="88">
        <v>3336986300</v>
      </c>
      <c r="C16" s="93">
        <f t="shared" si="1"/>
        <v>9.2092968583181687</v>
      </c>
      <c r="D16" s="88">
        <v>24915857645</v>
      </c>
      <c r="E16" s="94">
        <f t="shared" si="0"/>
        <v>12.666613019997047</v>
      </c>
    </row>
    <row r="17" spans="1:6" ht="23.1" customHeight="1">
      <c r="A17" s="89" t="s">
        <v>187</v>
      </c>
      <c r="B17" s="88">
        <v>9057534246</v>
      </c>
      <c r="C17" s="93">
        <f t="shared" si="1"/>
        <v>24.996662909822863</v>
      </c>
      <c r="D17" s="88">
        <v>23371955219</v>
      </c>
      <c r="E17" s="94">
        <f t="shared" si="0"/>
        <v>11.881730763507633</v>
      </c>
    </row>
    <row r="18" spans="1:6" ht="23.1" customHeight="1">
      <c r="A18" s="89" t="s">
        <v>169</v>
      </c>
      <c r="B18" s="88">
        <v>8603</v>
      </c>
      <c r="C18" s="93">
        <f t="shared" si="1"/>
        <v>2.3742255361405352E-5</v>
      </c>
      <c r="D18" s="88">
        <v>8603</v>
      </c>
      <c r="E18" s="94">
        <f t="shared" si="0"/>
        <v>4.3735549208719441E-6</v>
      </c>
    </row>
    <row r="19" spans="1:6" ht="23.1" customHeight="1">
      <c r="A19" s="89" t="s">
        <v>172</v>
      </c>
      <c r="B19" s="88">
        <v>12315068494</v>
      </c>
      <c r="C19" s="93">
        <f t="shared" si="1"/>
        <v>33.986690802946143</v>
      </c>
      <c r="D19" s="88">
        <v>16980071673</v>
      </c>
      <c r="E19" s="94">
        <f t="shared" si="0"/>
        <v>8.6322534025581135</v>
      </c>
    </row>
    <row r="20" spans="1:6" ht="23.1" customHeight="1">
      <c r="A20" s="89" t="s">
        <v>180</v>
      </c>
      <c r="B20" s="88">
        <v>44416</v>
      </c>
      <c r="C20" s="93">
        <f t="shared" si="1"/>
        <v>1.2257770709429036E-4</v>
      </c>
      <c r="D20" s="88">
        <v>44416</v>
      </c>
      <c r="E20" s="94">
        <f t="shared" si="0"/>
        <v>2.2580008760368276E-5</v>
      </c>
    </row>
    <row r="21" spans="1:6" ht="23.1" customHeight="1">
      <c r="A21" s="89" t="s">
        <v>189</v>
      </c>
      <c r="B21" s="88">
        <v>8041575496</v>
      </c>
      <c r="C21" s="93">
        <f t="shared" si="1"/>
        <v>22.192855856567697</v>
      </c>
      <c r="D21" s="88">
        <v>8041575496</v>
      </c>
      <c r="E21" s="94">
        <f t="shared" si="0"/>
        <v>4.0881404256763973</v>
      </c>
    </row>
    <row r="22" spans="1:6" ht="23.1" customHeight="1">
      <c r="A22" s="89" t="s">
        <v>193</v>
      </c>
      <c r="B22" s="88">
        <v>3457583196</v>
      </c>
      <c r="C22" s="93">
        <f t="shared" si="1"/>
        <v>9.5421159098844655</v>
      </c>
      <c r="D22" s="88">
        <v>3457583196</v>
      </c>
      <c r="E22" s="94">
        <f t="shared" si="0"/>
        <v>1.7577507847483371</v>
      </c>
    </row>
    <row r="23" spans="1:6" ht="23.1" customHeight="1" thickBot="1">
      <c r="A23" s="89" t="s">
        <v>45</v>
      </c>
      <c r="B23" s="95">
        <f>SUM(B9:B22)</f>
        <v>36234973759</v>
      </c>
      <c r="C23" s="95">
        <f>SUM(C9:C22)</f>
        <v>100</v>
      </c>
      <c r="D23" s="95">
        <f>SUM(D9:D22)</f>
        <v>196704972400</v>
      </c>
      <c r="E23" s="96">
        <f>SUM(E9:E22)</f>
        <v>100.00000000000001</v>
      </c>
    </row>
    <row r="24" spans="1:6" ht="23.1" customHeight="1" thickTop="1">
      <c r="A24" s="90" t="s">
        <v>46</v>
      </c>
      <c r="B24" s="91"/>
      <c r="C24" s="92"/>
      <c r="D24" s="91"/>
      <c r="E24" s="92"/>
      <c r="F24" s="70"/>
    </row>
    <row r="25" spans="1:6">
      <c r="B25" s="101"/>
      <c r="D25" s="101"/>
    </row>
  </sheetData>
  <mergeCells count="7">
    <mergeCell ref="A7:A8"/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D17"/>
  <sheetViews>
    <sheetView rightToLeft="1" tabSelected="1" view="pageBreakPreview" zoomScale="106" zoomScaleNormal="100" zoomScaleSheetLayoutView="106" workbookViewId="0">
      <selection activeCell="C12" sqref="C12"/>
    </sheetView>
  </sheetViews>
  <sheetFormatPr defaultColWidth="9" defaultRowHeight="18.75"/>
  <cols>
    <col min="1" max="1" width="27.5" style="70" customWidth="1"/>
    <col min="2" max="3" width="27.875" style="70" customWidth="1"/>
    <col min="4" max="4" width="9" style="67" customWidth="1"/>
    <col min="5" max="16384" width="9" style="67"/>
  </cols>
  <sheetData>
    <row r="1" spans="1:3" ht="21">
      <c r="A1" s="128" t="s">
        <v>0</v>
      </c>
      <c r="B1" s="128"/>
      <c r="C1" s="128"/>
    </row>
    <row r="2" spans="1:3" ht="21">
      <c r="A2" s="128" t="s">
        <v>198</v>
      </c>
      <c r="B2" s="128"/>
      <c r="C2" s="128"/>
    </row>
    <row r="3" spans="1:3" ht="21">
      <c r="A3" s="128" t="s">
        <v>199</v>
      </c>
      <c r="B3" s="128"/>
      <c r="C3" s="128"/>
    </row>
    <row r="4" spans="1:3">
      <c r="A4" s="131" t="s">
        <v>835</v>
      </c>
      <c r="B4" s="131"/>
      <c r="C4" s="131"/>
    </row>
    <row r="5" spans="1:3">
      <c r="A5" s="68"/>
      <c r="B5" s="69" t="s">
        <v>215</v>
      </c>
      <c r="C5" s="69" t="s">
        <v>216</v>
      </c>
    </row>
    <row r="6" spans="1:3" ht="16.5" customHeight="1">
      <c r="A6" s="133" t="s">
        <v>211</v>
      </c>
      <c r="B6" s="129" t="s">
        <v>162</v>
      </c>
      <c r="C6" s="129" t="s">
        <v>162</v>
      </c>
    </row>
    <row r="7" spans="1:3">
      <c r="A7" s="140"/>
      <c r="B7" s="132"/>
      <c r="C7" s="132"/>
    </row>
    <row r="8" spans="1:3" ht="23.1" customHeight="1">
      <c r="A8" s="29" t="s">
        <v>211</v>
      </c>
      <c r="B8" s="30">
        <v>0</v>
      </c>
      <c r="C8" s="30">
        <v>7157119106</v>
      </c>
    </row>
    <row r="9" spans="1:3" ht="23.1" customHeight="1">
      <c r="A9" s="32" t="s">
        <v>836</v>
      </c>
      <c r="B9" s="30">
        <v>0</v>
      </c>
      <c r="C9" s="30">
        <v>40214213</v>
      </c>
    </row>
    <row r="10" spans="1:3" ht="23.1" customHeight="1">
      <c r="A10" s="32" t="s">
        <v>837</v>
      </c>
      <c r="B10" s="30">
        <v>137048870</v>
      </c>
      <c r="C10" s="30">
        <v>1704811255</v>
      </c>
    </row>
    <row r="11" spans="1:3" ht="23.1" customHeight="1" thickBot="1">
      <c r="A11" s="32" t="s">
        <v>45</v>
      </c>
      <c r="B11" s="52">
        <f>SUM(B8:B10)</f>
        <v>137048870</v>
      </c>
      <c r="C11" s="52">
        <f>SUM(C8:C10)</f>
        <v>8902144574</v>
      </c>
    </row>
    <row r="12" spans="1:3" ht="23.1" customHeight="1" thickTop="1">
      <c r="A12" s="32" t="s">
        <v>46</v>
      </c>
      <c r="B12" s="31"/>
      <c r="C12" s="31"/>
    </row>
    <row r="17" spans="4:4">
      <c r="D17" s="9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55"/>
  <sheetViews>
    <sheetView rightToLeft="1" view="pageBreakPreview" topLeftCell="A25" zoomScale="90" zoomScaleNormal="90" zoomScaleSheetLayoutView="90" workbookViewId="0">
      <selection activeCell="L37" sqref="L37"/>
    </sheetView>
  </sheetViews>
  <sheetFormatPr defaultColWidth="9" defaultRowHeight="15.75"/>
  <cols>
    <col min="1" max="1" width="35.625" style="22" bestFit="1" customWidth="1"/>
    <col min="2" max="2" width="15.625" style="22" bestFit="1" customWidth="1"/>
    <col min="3" max="3" width="19.125" style="22" bestFit="1" customWidth="1"/>
    <col min="4" max="4" width="19" style="22" bestFit="1" customWidth="1"/>
    <col min="5" max="5" width="14.125" style="22" bestFit="1" customWidth="1"/>
    <col min="6" max="6" width="17.75" style="22" bestFit="1" customWidth="1"/>
    <col min="7" max="7" width="14.25" style="22" bestFit="1" customWidth="1"/>
    <col min="8" max="8" width="17.5" style="22" bestFit="1" customWidth="1"/>
    <col min="9" max="9" width="15.375" style="22" bestFit="1" customWidth="1"/>
    <col min="10" max="10" width="13" style="22" customWidth="1"/>
    <col min="11" max="11" width="19.125" style="22" bestFit="1" customWidth="1"/>
    <col min="12" max="12" width="19" style="22" bestFit="1" customWidth="1"/>
    <col min="13" max="13" width="14.625" style="22" bestFit="1" customWidth="1"/>
    <col min="14" max="14" width="9.375" style="1" bestFit="1" customWidth="1"/>
    <col min="15" max="16384" width="9" style="1"/>
  </cols>
  <sheetData>
    <row r="1" spans="1:13" ht="21">
      <c r="A1" s="106" t="s">
        <v>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1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8.75">
      <c r="A5" s="110" t="s">
        <v>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ht="18.75">
      <c r="A6" s="110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8" spans="1:13" ht="18.75" customHeight="1">
      <c r="A8" s="33"/>
      <c r="B8" s="104" t="s">
        <v>6</v>
      </c>
      <c r="C8" s="104"/>
      <c r="D8" s="104"/>
      <c r="E8" s="111" t="s">
        <v>7</v>
      </c>
      <c r="F8" s="111"/>
      <c r="G8" s="111"/>
      <c r="H8" s="111"/>
      <c r="I8" s="104" t="s">
        <v>8</v>
      </c>
      <c r="J8" s="104"/>
      <c r="K8" s="104"/>
      <c r="L8" s="104"/>
      <c r="M8" s="104"/>
    </row>
    <row r="9" spans="1:13" ht="17.25" customHeight="1">
      <c r="A9" s="107" t="s">
        <v>9</v>
      </c>
      <c r="B9" s="107" t="s">
        <v>10</v>
      </c>
      <c r="C9" s="107" t="s">
        <v>11</v>
      </c>
      <c r="D9" s="105" t="s">
        <v>12</v>
      </c>
      <c r="E9" s="108" t="s">
        <v>13</v>
      </c>
      <c r="F9" s="108"/>
      <c r="G9" s="109" t="s">
        <v>14</v>
      </c>
      <c r="H9" s="109"/>
      <c r="I9" s="105" t="s">
        <v>10</v>
      </c>
      <c r="J9" s="105" t="s">
        <v>15</v>
      </c>
      <c r="K9" s="105" t="s">
        <v>11</v>
      </c>
      <c r="L9" s="105" t="s">
        <v>12</v>
      </c>
      <c r="M9" s="105" t="s">
        <v>16</v>
      </c>
    </row>
    <row r="10" spans="1:13" ht="20.25" customHeight="1">
      <c r="A10" s="104"/>
      <c r="B10" s="104"/>
      <c r="C10" s="104"/>
      <c r="D10" s="104"/>
      <c r="E10" s="35" t="s">
        <v>10</v>
      </c>
      <c r="F10" s="35" t="s">
        <v>17</v>
      </c>
      <c r="G10" s="35" t="s">
        <v>10</v>
      </c>
      <c r="H10" s="35" t="s">
        <v>18</v>
      </c>
      <c r="I10" s="104"/>
      <c r="J10" s="104"/>
      <c r="K10" s="104"/>
      <c r="L10" s="104"/>
      <c r="M10" s="104"/>
    </row>
    <row r="11" spans="1:13" ht="23.1" customHeight="1">
      <c r="A11" s="29" t="s">
        <v>19</v>
      </c>
      <c r="B11" s="41">
        <v>1115597</v>
      </c>
      <c r="C11" s="41">
        <v>2824840971</v>
      </c>
      <c r="D11" s="41">
        <v>2079298500</v>
      </c>
      <c r="E11" s="41">
        <v>0</v>
      </c>
      <c r="F11" s="41">
        <v>0</v>
      </c>
      <c r="G11" s="41">
        <v>1000000</v>
      </c>
      <c r="H11" s="41">
        <v>2532133890</v>
      </c>
      <c r="I11" s="41">
        <v>115597</v>
      </c>
      <c r="J11" s="41">
        <v>1648</v>
      </c>
      <c r="K11" s="41">
        <v>292707081</v>
      </c>
      <c r="L11" s="41">
        <v>189370360</v>
      </c>
      <c r="M11" s="31">
        <f>L11/16559222558173*100</f>
        <v>1.1435945095534332E-3</v>
      </c>
    </row>
    <row r="12" spans="1:13" ht="23.1" customHeight="1">
      <c r="A12" s="32" t="s">
        <v>20</v>
      </c>
      <c r="B12" s="41">
        <v>101000</v>
      </c>
      <c r="C12" s="41">
        <v>1922460989</v>
      </c>
      <c r="D12" s="41">
        <v>2258978625</v>
      </c>
      <c r="E12" s="41">
        <v>0</v>
      </c>
      <c r="F12" s="41">
        <v>0</v>
      </c>
      <c r="G12" s="41">
        <v>0</v>
      </c>
      <c r="H12" s="41">
        <v>0</v>
      </c>
      <c r="I12" s="41">
        <v>101000</v>
      </c>
      <c r="J12" s="41">
        <v>21400</v>
      </c>
      <c r="K12" s="41">
        <v>1922460989</v>
      </c>
      <c r="L12" s="41">
        <v>2148539671</v>
      </c>
      <c r="M12" s="31">
        <f t="shared" ref="M12:M45" si="0">L12/16559222558173*100</f>
        <v>1.2974882507026653E-2</v>
      </c>
    </row>
    <row r="13" spans="1:13" ht="23.1" customHeight="1">
      <c r="A13" s="32" t="s">
        <v>21</v>
      </c>
      <c r="B13" s="41">
        <v>5562250</v>
      </c>
      <c r="C13" s="41">
        <v>39724481963</v>
      </c>
      <c r="D13" s="41">
        <v>35220714886</v>
      </c>
      <c r="E13" s="41">
        <v>1112450</v>
      </c>
      <c r="F13" s="41">
        <v>7944896392</v>
      </c>
      <c r="G13" s="41">
        <v>0</v>
      </c>
      <c r="H13" s="41">
        <v>0</v>
      </c>
      <c r="I13" s="41">
        <v>6674700</v>
      </c>
      <c r="J13" s="41">
        <v>6010</v>
      </c>
      <c r="K13" s="41">
        <v>47669378355</v>
      </c>
      <c r="L13" s="41">
        <v>39876263069</v>
      </c>
      <c r="M13" s="31">
        <f t="shared" si="0"/>
        <v>0.24080999532987493</v>
      </c>
    </row>
    <row r="14" spans="1:13" ht="23.1" customHeight="1">
      <c r="A14" s="32" t="s">
        <v>22</v>
      </c>
      <c r="B14" s="41">
        <v>1563000</v>
      </c>
      <c r="C14" s="41">
        <v>3686553850</v>
      </c>
      <c r="D14" s="41">
        <v>4016314891</v>
      </c>
      <c r="E14" s="41">
        <v>0</v>
      </c>
      <c r="F14" s="41">
        <v>0</v>
      </c>
      <c r="G14" s="41">
        <v>0</v>
      </c>
      <c r="H14" s="41">
        <v>0</v>
      </c>
      <c r="I14" s="41">
        <v>1563000</v>
      </c>
      <c r="J14" s="41">
        <v>2155</v>
      </c>
      <c r="K14" s="41">
        <v>3686553850</v>
      </c>
      <c r="L14" s="41">
        <v>3348223828</v>
      </c>
      <c r="M14" s="31">
        <f t="shared" si="0"/>
        <v>2.0219692175991951E-2</v>
      </c>
    </row>
    <row r="15" spans="1:13" ht="23.1" customHeight="1">
      <c r="A15" s="32" t="s">
        <v>23</v>
      </c>
      <c r="B15" s="41">
        <v>160566500</v>
      </c>
      <c r="C15" s="41">
        <v>399514035952</v>
      </c>
      <c r="D15" s="41">
        <v>387056988618</v>
      </c>
      <c r="E15" s="41">
        <v>18033500</v>
      </c>
      <c r="F15" s="41">
        <v>43142300379</v>
      </c>
      <c r="G15" s="41">
        <v>446000</v>
      </c>
      <c r="H15" s="41">
        <v>1105401601</v>
      </c>
      <c r="I15" s="41">
        <v>178154000</v>
      </c>
      <c r="J15" s="41">
        <v>2143</v>
      </c>
      <c r="K15" s="41">
        <v>441550934730</v>
      </c>
      <c r="L15" s="41">
        <v>379512407072</v>
      </c>
      <c r="M15" s="31">
        <f t="shared" si="0"/>
        <v>2.2918491839744441</v>
      </c>
    </row>
    <row r="16" spans="1:13" ht="23.1" customHeight="1">
      <c r="A16" s="32" t="s">
        <v>24</v>
      </c>
      <c r="B16" s="41">
        <v>0</v>
      </c>
      <c r="C16" s="41">
        <v>0</v>
      </c>
      <c r="D16" s="41">
        <v>0</v>
      </c>
      <c r="E16" s="41">
        <v>1100000</v>
      </c>
      <c r="F16" s="41">
        <v>9887166732</v>
      </c>
      <c r="G16" s="41">
        <v>0</v>
      </c>
      <c r="H16" s="41">
        <v>0</v>
      </c>
      <c r="I16" s="41">
        <v>1100000</v>
      </c>
      <c r="J16" s="41">
        <v>8060</v>
      </c>
      <c r="K16" s="41">
        <v>9887166732</v>
      </c>
      <c r="L16" s="41">
        <v>8813247300</v>
      </c>
      <c r="M16" s="31">
        <f t="shared" si="0"/>
        <v>5.3222591030700997E-2</v>
      </c>
    </row>
    <row r="17" spans="1:13" ht="23.1" customHeight="1">
      <c r="A17" s="32" t="s">
        <v>25</v>
      </c>
      <c r="B17" s="41">
        <v>2000</v>
      </c>
      <c r="C17" s="41">
        <v>16805576</v>
      </c>
      <c r="D17" s="41">
        <v>16302421</v>
      </c>
      <c r="E17" s="41">
        <v>0</v>
      </c>
      <c r="F17" s="41">
        <v>0</v>
      </c>
      <c r="G17" s="41">
        <v>0</v>
      </c>
      <c r="H17" s="41">
        <v>0</v>
      </c>
      <c r="I17" s="41">
        <v>2000</v>
      </c>
      <c r="J17" s="41">
        <v>8000</v>
      </c>
      <c r="K17" s="41">
        <v>16805576</v>
      </c>
      <c r="L17" s="41">
        <v>15904800</v>
      </c>
      <c r="M17" s="31">
        <f t="shared" si="0"/>
        <v>9.6047987422875707E-5</v>
      </c>
    </row>
    <row r="18" spans="1:13" ht="23.1" customHeight="1">
      <c r="A18" s="32" t="s">
        <v>26</v>
      </c>
      <c r="B18" s="41">
        <v>18002182</v>
      </c>
      <c r="C18" s="41">
        <v>100039786010</v>
      </c>
      <c r="D18" s="41">
        <v>93949112343</v>
      </c>
      <c r="E18" s="41">
        <v>800000</v>
      </c>
      <c r="F18" s="41">
        <v>4187882727</v>
      </c>
      <c r="G18" s="41">
        <v>0</v>
      </c>
      <c r="H18" s="41">
        <v>0</v>
      </c>
      <c r="I18" s="41">
        <v>18802182</v>
      </c>
      <c r="J18" s="41">
        <v>4578</v>
      </c>
      <c r="K18" s="41">
        <v>104227668737</v>
      </c>
      <c r="L18" s="41">
        <v>85564234685</v>
      </c>
      <c r="M18" s="31">
        <f t="shared" si="0"/>
        <v>0.51671649670997855</v>
      </c>
    </row>
    <row r="19" spans="1:13" ht="23.1" customHeight="1">
      <c r="A19" s="32" t="s">
        <v>27</v>
      </c>
      <c r="B19" s="41">
        <v>700000</v>
      </c>
      <c r="C19" s="41">
        <v>5704288632</v>
      </c>
      <c r="D19" s="41">
        <v>6116389650</v>
      </c>
      <c r="E19" s="41">
        <v>0</v>
      </c>
      <c r="F19" s="41">
        <v>0</v>
      </c>
      <c r="G19" s="41">
        <v>0</v>
      </c>
      <c r="H19" s="41">
        <v>0</v>
      </c>
      <c r="I19" s="41">
        <v>700000</v>
      </c>
      <c r="J19" s="41">
        <v>8900</v>
      </c>
      <c r="K19" s="41">
        <v>5704288632</v>
      </c>
      <c r="L19" s="41">
        <v>6192931500</v>
      </c>
      <c r="M19" s="31">
        <f t="shared" si="0"/>
        <v>3.7398685102782228E-2</v>
      </c>
    </row>
    <row r="20" spans="1:13" ht="23.1" customHeight="1">
      <c r="A20" s="32" t="s">
        <v>28</v>
      </c>
      <c r="B20" s="41">
        <v>4800000</v>
      </c>
      <c r="C20" s="41">
        <v>22007343485</v>
      </c>
      <c r="D20" s="41">
        <v>17358498721</v>
      </c>
      <c r="E20" s="41">
        <v>8630000</v>
      </c>
      <c r="F20" s="41">
        <v>31567386502</v>
      </c>
      <c r="G20" s="41">
        <v>5630000</v>
      </c>
      <c r="H20" s="41">
        <v>22459101253</v>
      </c>
      <c r="I20" s="41">
        <v>7800000</v>
      </c>
      <c r="J20" s="41">
        <v>3382</v>
      </c>
      <c r="K20" s="41">
        <v>31115628734</v>
      </c>
      <c r="L20" s="41">
        <v>26222641381</v>
      </c>
      <c r="M20" s="31">
        <f t="shared" si="0"/>
        <v>0.15835671806981969</v>
      </c>
    </row>
    <row r="21" spans="1:13" ht="23.1" customHeight="1">
      <c r="A21" s="32" t="s">
        <v>29</v>
      </c>
      <c r="B21" s="41">
        <v>1577000</v>
      </c>
      <c r="C21" s="41">
        <v>1762752081</v>
      </c>
      <c r="D21" s="41">
        <v>1476695074</v>
      </c>
      <c r="E21" s="41">
        <v>0</v>
      </c>
      <c r="F21" s="41">
        <v>0</v>
      </c>
      <c r="G21" s="41">
        <v>0</v>
      </c>
      <c r="H21" s="41">
        <v>0</v>
      </c>
      <c r="I21" s="41">
        <v>1577000</v>
      </c>
      <c r="J21" s="41">
        <v>795</v>
      </c>
      <c r="K21" s="41">
        <v>1762752081</v>
      </c>
      <c r="L21" s="41">
        <v>1246255399</v>
      </c>
      <c r="M21" s="31">
        <f t="shared" si="0"/>
        <v>7.5260501791184391E-3</v>
      </c>
    </row>
    <row r="22" spans="1:13" ht="23.1" customHeight="1">
      <c r="A22" s="32" t="s">
        <v>30</v>
      </c>
      <c r="B22" s="41">
        <v>33586</v>
      </c>
      <c r="C22" s="41">
        <v>4407304870</v>
      </c>
      <c r="D22" s="41">
        <v>4008008910</v>
      </c>
      <c r="E22" s="41">
        <v>0</v>
      </c>
      <c r="F22" s="41">
        <v>0</v>
      </c>
      <c r="G22" s="41">
        <v>64</v>
      </c>
      <c r="H22" s="41">
        <v>8398366</v>
      </c>
      <c r="I22" s="41">
        <v>33522</v>
      </c>
      <c r="J22" s="41">
        <v>109000</v>
      </c>
      <c r="K22" s="41">
        <v>4398906504</v>
      </c>
      <c r="L22" s="41">
        <v>3632157311</v>
      </c>
      <c r="M22" s="31">
        <f t="shared" si="0"/>
        <v>2.1934346846539037E-2</v>
      </c>
    </row>
    <row r="23" spans="1:13" ht="23.1" customHeight="1">
      <c r="A23" s="32" t="s">
        <v>31</v>
      </c>
      <c r="B23" s="41">
        <v>6702503</v>
      </c>
      <c r="C23" s="41">
        <v>10158378691</v>
      </c>
      <c r="D23" s="41">
        <v>9347660223</v>
      </c>
      <c r="E23" s="41">
        <v>8297497</v>
      </c>
      <c r="F23" s="41">
        <v>12806613763</v>
      </c>
      <c r="G23" s="41">
        <v>80000</v>
      </c>
      <c r="H23" s="41">
        <v>122479960</v>
      </c>
      <c r="I23" s="41">
        <v>14920000</v>
      </c>
      <c r="J23" s="41">
        <v>1353</v>
      </c>
      <c r="K23" s="41">
        <v>22842512494</v>
      </c>
      <c r="L23" s="41">
        <v>20066648782</v>
      </c>
      <c r="M23" s="31">
        <f t="shared" si="0"/>
        <v>0.12118110443594388</v>
      </c>
    </row>
    <row r="24" spans="1:13" ht="23.1" customHeight="1">
      <c r="A24" s="32" t="s">
        <v>32</v>
      </c>
      <c r="B24" s="41">
        <v>647537</v>
      </c>
      <c r="C24" s="41">
        <v>3616396883</v>
      </c>
      <c r="D24" s="41">
        <v>2616576092</v>
      </c>
      <c r="E24" s="41">
        <v>0</v>
      </c>
      <c r="F24" s="41">
        <v>0</v>
      </c>
      <c r="G24" s="41">
        <v>0</v>
      </c>
      <c r="H24" s="41">
        <v>0</v>
      </c>
      <c r="I24" s="41">
        <v>647537</v>
      </c>
      <c r="J24" s="41">
        <v>3269</v>
      </c>
      <c r="K24" s="41">
        <v>3616396883</v>
      </c>
      <c r="L24" s="41">
        <v>2104203507</v>
      </c>
      <c r="M24" s="31">
        <f t="shared" si="0"/>
        <v>1.2707139478365458E-2</v>
      </c>
    </row>
    <row r="25" spans="1:13" ht="23.1" customHeight="1">
      <c r="A25" s="32" t="s">
        <v>33</v>
      </c>
      <c r="B25" s="41">
        <v>570750000</v>
      </c>
      <c r="C25" s="41">
        <v>667548548947</v>
      </c>
      <c r="D25" s="41">
        <v>651889789089</v>
      </c>
      <c r="E25" s="41">
        <v>140602375</v>
      </c>
      <c r="F25" s="41">
        <v>160261881612</v>
      </c>
      <c r="G25" s="41">
        <v>50357000</v>
      </c>
      <c r="H25" s="41">
        <v>58841580745</v>
      </c>
      <c r="I25" s="41">
        <v>660995375</v>
      </c>
      <c r="J25" s="41">
        <v>940</v>
      </c>
      <c r="K25" s="41">
        <v>768968849814</v>
      </c>
      <c r="L25" s="41">
        <v>617638705372</v>
      </c>
      <c r="M25" s="31">
        <f t="shared" si="0"/>
        <v>3.7298774335704374</v>
      </c>
    </row>
    <row r="26" spans="1:13" ht="23.1" customHeight="1">
      <c r="A26" s="32" t="s">
        <v>34</v>
      </c>
      <c r="B26" s="41">
        <v>4132196</v>
      </c>
      <c r="C26" s="41">
        <v>29317005251</v>
      </c>
      <c r="D26" s="41">
        <v>30190929342</v>
      </c>
      <c r="E26" s="41">
        <v>67804</v>
      </c>
      <c r="F26" s="41">
        <v>503572560</v>
      </c>
      <c r="G26" s="41">
        <v>0</v>
      </c>
      <c r="H26" s="41">
        <v>0</v>
      </c>
      <c r="I26" s="41">
        <v>4200000</v>
      </c>
      <c r="J26" s="41">
        <v>6150</v>
      </c>
      <c r="K26" s="41">
        <v>29820577811</v>
      </c>
      <c r="L26" s="41">
        <v>25676311500</v>
      </c>
      <c r="M26" s="31">
        <f t="shared" si="0"/>
        <v>0.15505746969580497</v>
      </c>
    </row>
    <row r="27" spans="1:13" ht="23.1" customHeight="1">
      <c r="A27" s="32" t="s">
        <v>35</v>
      </c>
      <c r="B27" s="41">
        <v>45000</v>
      </c>
      <c r="C27" s="41">
        <v>343618580</v>
      </c>
      <c r="D27" s="41">
        <v>277339950</v>
      </c>
      <c r="E27" s="41">
        <v>55000</v>
      </c>
      <c r="F27" s="41">
        <v>352877153</v>
      </c>
      <c r="G27" s="41">
        <v>0</v>
      </c>
      <c r="H27" s="41">
        <v>0</v>
      </c>
      <c r="I27" s="41">
        <v>100000</v>
      </c>
      <c r="J27" s="41">
        <v>5750</v>
      </c>
      <c r="K27" s="41">
        <v>696495733</v>
      </c>
      <c r="L27" s="41">
        <v>571578750</v>
      </c>
      <c r="M27" s="31">
        <f t="shared" si="0"/>
        <v>3.4517245480095954E-3</v>
      </c>
    </row>
    <row r="28" spans="1:13" ht="23.1" customHeight="1">
      <c r="A28" s="32" t="s">
        <v>36</v>
      </c>
      <c r="B28" s="41">
        <v>2174750</v>
      </c>
      <c r="C28" s="41">
        <v>11005513742</v>
      </c>
      <c r="D28" s="41">
        <v>9088250242</v>
      </c>
      <c r="E28" s="41">
        <v>5625250</v>
      </c>
      <c r="F28" s="41">
        <v>23285596310</v>
      </c>
      <c r="G28" s="41">
        <v>0</v>
      </c>
      <c r="H28" s="41">
        <v>0</v>
      </c>
      <c r="I28" s="41">
        <v>7800000</v>
      </c>
      <c r="J28" s="41">
        <v>3840</v>
      </c>
      <c r="K28" s="41">
        <v>34291110052</v>
      </c>
      <c r="L28" s="41">
        <v>29773785600</v>
      </c>
      <c r="M28" s="31">
        <f t="shared" si="0"/>
        <v>0.17980183245562331</v>
      </c>
    </row>
    <row r="29" spans="1:13" ht="23.1" customHeight="1">
      <c r="A29" s="32" t="s">
        <v>37</v>
      </c>
      <c r="B29" s="41">
        <v>275087</v>
      </c>
      <c r="C29" s="41">
        <v>535742099</v>
      </c>
      <c r="D29" s="41">
        <v>447911485</v>
      </c>
      <c r="E29" s="41">
        <v>24524913</v>
      </c>
      <c r="F29" s="41">
        <v>43753033349</v>
      </c>
      <c r="G29" s="41">
        <v>0</v>
      </c>
      <c r="H29" s="41">
        <v>0</v>
      </c>
      <c r="I29" s="41">
        <v>24800000</v>
      </c>
      <c r="J29" s="41">
        <v>1550</v>
      </c>
      <c r="K29" s="41">
        <v>44288775448</v>
      </c>
      <c r="L29" s="41">
        <v>38211282000</v>
      </c>
      <c r="M29" s="31">
        <f t="shared" si="0"/>
        <v>0.23075528978345888</v>
      </c>
    </row>
    <row r="30" spans="1:13" ht="23.1" customHeight="1">
      <c r="A30" s="32" t="s">
        <v>38</v>
      </c>
      <c r="B30" s="41">
        <v>9060000</v>
      </c>
      <c r="C30" s="41">
        <v>6618669395</v>
      </c>
      <c r="D30" s="41">
        <v>6331283382</v>
      </c>
      <c r="E30" s="41">
        <v>0</v>
      </c>
      <c r="F30" s="41">
        <v>0</v>
      </c>
      <c r="G30" s="41">
        <v>0</v>
      </c>
      <c r="H30" s="41">
        <v>0</v>
      </c>
      <c r="I30" s="41">
        <v>9060000</v>
      </c>
      <c r="J30" s="41">
        <v>655</v>
      </c>
      <c r="K30" s="41">
        <v>6618669395</v>
      </c>
      <c r="L30" s="41">
        <v>5898990916</v>
      </c>
      <c r="M30" s="31">
        <f t="shared" si="0"/>
        <v>3.5623598241262135E-2</v>
      </c>
    </row>
    <row r="31" spans="1:13" ht="23.1" customHeight="1">
      <c r="A31" s="32" t="s">
        <v>39</v>
      </c>
      <c r="B31" s="41">
        <v>132465523</v>
      </c>
      <c r="C31" s="41">
        <v>636050174752</v>
      </c>
      <c r="D31" s="41">
        <v>688672556916</v>
      </c>
      <c r="E31" s="41">
        <v>4477</v>
      </c>
      <c r="F31" s="41">
        <v>24058005</v>
      </c>
      <c r="G31" s="41">
        <v>5647204</v>
      </c>
      <c r="H31" s="41">
        <v>27115825659</v>
      </c>
      <c r="I31" s="41">
        <v>126822796</v>
      </c>
      <c r="J31" s="41">
        <v>5530</v>
      </c>
      <c r="K31" s="41">
        <v>608958407098</v>
      </c>
      <c r="L31" s="41">
        <v>697157148016</v>
      </c>
      <c r="M31" s="31">
        <f t="shared" si="0"/>
        <v>4.2100838101962097</v>
      </c>
    </row>
    <row r="32" spans="1:13" ht="23.1" customHeight="1">
      <c r="A32" s="32" t="s">
        <v>40</v>
      </c>
      <c r="B32" s="41">
        <v>68032054</v>
      </c>
      <c r="C32" s="41">
        <v>28902000027</v>
      </c>
      <c r="D32" s="41">
        <v>28673959634</v>
      </c>
      <c r="E32" s="41">
        <v>13200000</v>
      </c>
      <c r="F32" s="41">
        <v>5533129783</v>
      </c>
      <c r="G32" s="41">
        <v>0</v>
      </c>
      <c r="H32" s="41">
        <v>0</v>
      </c>
      <c r="I32" s="41">
        <v>81232054</v>
      </c>
      <c r="J32" s="41">
        <v>366</v>
      </c>
      <c r="K32" s="41">
        <v>34435129810</v>
      </c>
      <c r="L32" s="41">
        <v>29554032725</v>
      </c>
      <c r="M32" s="31">
        <f t="shared" si="0"/>
        <v>0.17847476003885976</v>
      </c>
    </row>
    <row r="33" spans="1:13" ht="23.1" customHeight="1">
      <c r="A33" s="32" t="s">
        <v>41</v>
      </c>
      <c r="B33" s="41">
        <v>8400000</v>
      </c>
      <c r="C33" s="41">
        <v>28467493242</v>
      </c>
      <c r="D33" s="41">
        <v>21860352361</v>
      </c>
      <c r="E33" s="41">
        <v>600000</v>
      </c>
      <c r="F33" s="41">
        <v>1589673828</v>
      </c>
      <c r="G33" s="41">
        <v>0</v>
      </c>
      <c r="H33" s="41">
        <v>0</v>
      </c>
      <c r="I33" s="41">
        <v>9000000</v>
      </c>
      <c r="J33" s="41">
        <v>2351</v>
      </c>
      <c r="K33" s="41">
        <v>30057167070</v>
      </c>
      <c r="L33" s="41">
        <v>21033103950</v>
      </c>
      <c r="M33" s="31">
        <f>L33/16559222558173*100</f>
        <v>0.12701746036753919</v>
      </c>
    </row>
    <row r="34" spans="1:13" ht="23.1" customHeight="1">
      <c r="A34" s="32" t="s">
        <v>42</v>
      </c>
      <c r="B34" s="41">
        <v>187755063</v>
      </c>
      <c r="C34" s="41">
        <v>399478510091</v>
      </c>
      <c r="D34" s="41">
        <v>395672391198</v>
      </c>
      <c r="E34" s="41">
        <v>37244937</v>
      </c>
      <c r="F34" s="41">
        <v>81725674236</v>
      </c>
      <c r="G34" s="41">
        <v>10870000</v>
      </c>
      <c r="H34" s="41">
        <v>23247508816</v>
      </c>
      <c r="I34" s="41">
        <v>214130000</v>
      </c>
      <c r="J34" s="41">
        <v>1853</v>
      </c>
      <c r="K34" s="41">
        <v>457956675511</v>
      </c>
      <c r="L34" s="41">
        <v>394422031808</v>
      </c>
      <c r="M34" s="31">
        <f t="shared" si="0"/>
        <v>2.3818873767919033</v>
      </c>
    </row>
    <row r="35" spans="1:13" ht="23.1" customHeight="1">
      <c r="A35" s="32" t="s">
        <v>43</v>
      </c>
      <c r="B35" s="41">
        <v>711000000</v>
      </c>
      <c r="C35" s="41">
        <v>1879090331313</v>
      </c>
      <c r="D35" s="41">
        <v>1837615740750</v>
      </c>
      <c r="E35" s="41">
        <v>97136000</v>
      </c>
      <c r="F35" s="41">
        <v>244324803751</v>
      </c>
      <c r="G35" s="41">
        <v>12136000</v>
      </c>
      <c r="H35" s="41">
        <v>32072617890</v>
      </c>
      <c r="I35" s="41">
        <v>796000000</v>
      </c>
      <c r="J35" s="41">
        <v>2350.1419597989948</v>
      </c>
      <c r="K35" s="41">
        <v>2091342517174</v>
      </c>
      <c r="L35" s="41">
        <v>1859582257650</v>
      </c>
      <c r="M35" s="31">
        <f>L35/16559222558173*100</f>
        <v>11.22988866848813</v>
      </c>
    </row>
    <row r="36" spans="1:13" ht="23.1" customHeight="1">
      <c r="A36" s="32" t="s">
        <v>44</v>
      </c>
      <c r="B36" s="41">
        <v>1112450</v>
      </c>
      <c r="C36" s="41">
        <v>6832446392</v>
      </c>
      <c r="D36" s="41">
        <v>5938312058</v>
      </c>
      <c r="E36" s="41">
        <v>0</v>
      </c>
      <c r="F36" s="41">
        <v>0</v>
      </c>
      <c r="G36" s="41">
        <v>1112450</v>
      </c>
      <c r="H36" s="41">
        <v>6832446392</v>
      </c>
      <c r="I36" s="41">
        <v>0</v>
      </c>
      <c r="J36" s="41">
        <v>0</v>
      </c>
      <c r="K36" s="41">
        <v>0</v>
      </c>
      <c r="L36" s="41">
        <v>0</v>
      </c>
      <c r="M36" s="41">
        <f t="shared" si="0"/>
        <v>0</v>
      </c>
    </row>
    <row r="37" spans="1:13" ht="23.1" customHeight="1">
      <c r="A37" s="32" t="s">
        <v>125</v>
      </c>
      <c r="B37" s="41">
        <v>4998000</v>
      </c>
      <c r="C37" s="41">
        <v>3499492143</v>
      </c>
      <c r="D37" s="41">
        <v>2498356508</v>
      </c>
      <c r="E37" s="41">
        <v>0</v>
      </c>
      <c r="F37" s="41">
        <v>0</v>
      </c>
      <c r="G37" s="41">
        <v>4998000</v>
      </c>
      <c r="H37" s="41">
        <v>3499492143</v>
      </c>
      <c r="I37" s="41">
        <v>0</v>
      </c>
      <c r="J37" s="41">
        <v>0</v>
      </c>
      <c r="K37" s="41">
        <v>0</v>
      </c>
      <c r="L37" s="41">
        <v>0</v>
      </c>
      <c r="M37" s="41">
        <f t="shared" si="0"/>
        <v>0</v>
      </c>
    </row>
    <row r="38" spans="1:13" ht="23.1" customHeight="1">
      <c r="A38" s="32" t="s">
        <v>126</v>
      </c>
      <c r="B38" s="41">
        <v>1000</v>
      </c>
      <c r="C38" s="41">
        <v>500127</v>
      </c>
      <c r="D38" s="41">
        <v>229943</v>
      </c>
      <c r="E38" s="41">
        <v>0</v>
      </c>
      <c r="F38" s="41">
        <v>0</v>
      </c>
      <c r="G38" s="41">
        <v>1000</v>
      </c>
      <c r="H38" s="41">
        <v>500127</v>
      </c>
      <c r="I38" s="41">
        <v>0</v>
      </c>
      <c r="J38" s="41">
        <v>0</v>
      </c>
      <c r="K38" s="41">
        <v>0</v>
      </c>
      <c r="L38" s="41">
        <v>0</v>
      </c>
      <c r="M38" s="41">
        <f t="shared" si="0"/>
        <v>0</v>
      </c>
    </row>
    <row r="39" spans="1:13" ht="18.75">
      <c r="A39" s="32" t="s">
        <v>127</v>
      </c>
      <c r="B39" s="41">
        <v>3000000</v>
      </c>
      <c r="C39" s="41">
        <v>1799180371</v>
      </c>
      <c r="D39" s="41">
        <v>326915798</v>
      </c>
      <c r="E39" s="41">
        <v>0</v>
      </c>
      <c r="F39" s="41">
        <v>0</v>
      </c>
      <c r="G39" s="41">
        <v>3000000</v>
      </c>
      <c r="H39" s="41">
        <v>1799180371</v>
      </c>
      <c r="I39" s="41">
        <v>0</v>
      </c>
      <c r="J39" s="41">
        <v>0</v>
      </c>
      <c r="K39" s="41">
        <v>0</v>
      </c>
      <c r="L39" s="41">
        <v>0</v>
      </c>
      <c r="M39" s="41">
        <f t="shared" si="0"/>
        <v>0</v>
      </c>
    </row>
    <row r="40" spans="1:13" ht="18.75">
      <c r="A40" s="32" t="s">
        <v>128</v>
      </c>
      <c r="B40" s="41">
        <v>1004000</v>
      </c>
      <c r="C40" s="41">
        <v>3233824415</v>
      </c>
      <c r="D40" s="41">
        <v>3747970651</v>
      </c>
      <c r="E40" s="41">
        <v>1001000</v>
      </c>
      <c r="F40" s="41">
        <v>3952357593</v>
      </c>
      <c r="G40" s="41">
        <v>0</v>
      </c>
      <c r="H40" s="41">
        <v>0</v>
      </c>
      <c r="I40" s="41">
        <v>2005000</v>
      </c>
      <c r="J40" s="41">
        <v>1150</v>
      </c>
      <c r="K40" s="41">
        <v>7186182008</v>
      </c>
      <c r="L40" s="41">
        <v>2305156270</v>
      </c>
      <c r="M40" s="31">
        <f t="shared" si="0"/>
        <v>1.3920679318741705E-2</v>
      </c>
    </row>
    <row r="41" spans="1:13" ht="18.75">
      <c r="A41" s="32" t="s">
        <v>129</v>
      </c>
      <c r="B41" s="41">
        <v>680000</v>
      </c>
      <c r="C41" s="41">
        <v>690177675</v>
      </c>
      <c r="D41" s="41">
        <v>1212127799</v>
      </c>
      <c r="E41" s="41">
        <v>0</v>
      </c>
      <c r="F41" s="41">
        <v>0</v>
      </c>
      <c r="G41" s="41">
        <v>0</v>
      </c>
      <c r="H41" s="41">
        <v>0</v>
      </c>
      <c r="I41" s="41">
        <v>680000</v>
      </c>
      <c r="J41" s="41">
        <v>550</v>
      </c>
      <c r="K41" s="41">
        <v>690177675</v>
      </c>
      <c r="L41" s="41">
        <v>373903695</v>
      </c>
      <c r="M41" s="31">
        <f t="shared" si="0"/>
        <v>2.2579785596000424E-3</v>
      </c>
    </row>
    <row r="42" spans="1:13" ht="18.75">
      <c r="A42" s="32" t="s">
        <v>130</v>
      </c>
      <c r="B42" s="41">
        <v>2000000</v>
      </c>
      <c r="C42" s="41">
        <v>1060272950</v>
      </c>
      <c r="D42" s="41">
        <v>1119711600</v>
      </c>
      <c r="E42" s="41">
        <v>0</v>
      </c>
      <c r="F42" s="41">
        <v>0</v>
      </c>
      <c r="G42" s="41">
        <v>0</v>
      </c>
      <c r="H42" s="41">
        <v>0</v>
      </c>
      <c r="I42" s="41">
        <v>2000000</v>
      </c>
      <c r="J42" s="41">
        <v>72</v>
      </c>
      <c r="K42" s="41">
        <v>1060272950</v>
      </c>
      <c r="L42" s="41">
        <v>143962920</v>
      </c>
      <c r="M42" s="31">
        <f t="shared" si="0"/>
        <v>8.6938211920429436E-4</v>
      </c>
    </row>
    <row r="43" spans="1:13" ht="18.75">
      <c r="A43" s="32" t="s">
        <v>131</v>
      </c>
      <c r="B43" s="41">
        <v>1000000</v>
      </c>
      <c r="C43" s="41">
        <v>1171298605</v>
      </c>
      <c r="D43" s="41">
        <v>1216686623</v>
      </c>
      <c r="E43" s="41">
        <v>2000</v>
      </c>
      <c r="F43" s="41">
        <v>4501147</v>
      </c>
      <c r="G43" s="41">
        <v>0</v>
      </c>
      <c r="H43" s="41">
        <v>0</v>
      </c>
      <c r="I43" s="41">
        <v>1002000</v>
      </c>
      <c r="J43" s="41">
        <v>650</v>
      </c>
      <c r="K43" s="41">
        <v>1175799752</v>
      </c>
      <c r="L43" s="41">
        <v>651132291</v>
      </c>
      <c r="M43" s="31">
        <f t="shared" si="0"/>
        <v>3.932142881180288E-3</v>
      </c>
    </row>
    <row r="44" spans="1:13" ht="18.75">
      <c r="A44" s="32" t="s">
        <v>132</v>
      </c>
      <c r="B44" s="41">
        <v>2000</v>
      </c>
      <c r="C44" s="41">
        <v>1350343</v>
      </c>
      <c r="D44" s="41">
        <v>1179699</v>
      </c>
      <c r="E44" s="41">
        <v>0</v>
      </c>
      <c r="F44" s="41">
        <v>0</v>
      </c>
      <c r="G44" s="41">
        <v>0</v>
      </c>
      <c r="H44" s="41">
        <v>0</v>
      </c>
      <c r="I44" s="41">
        <v>2000</v>
      </c>
      <c r="J44" s="41">
        <v>700</v>
      </c>
      <c r="K44" s="41">
        <v>1350343</v>
      </c>
      <c r="L44" s="41">
        <v>1399640</v>
      </c>
      <c r="M44" s="31">
        <f t="shared" si="0"/>
        <v>8.4523291783960668E-6</v>
      </c>
    </row>
    <row r="45" spans="1:13" ht="18.75">
      <c r="A45" s="32" t="s">
        <v>133</v>
      </c>
      <c r="B45" s="41">
        <v>5949000</v>
      </c>
      <c r="C45" s="41">
        <v>1844660268</v>
      </c>
      <c r="D45" s="41">
        <v>3568480880</v>
      </c>
      <c r="E45" s="41">
        <v>4000000</v>
      </c>
      <c r="F45" s="41">
        <v>1400357000</v>
      </c>
      <c r="G45" s="41">
        <v>8000000</v>
      </c>
      <c r="H45" s="41">
        <v>2609321353</v>
      </c>
      <c r="I45" s="41">
        <v>1949000</v>
      </c>
      <c r="J45" s="41">
        <v>310</v>
      </c>
      <c r="K45" s="41">
        <v>635695915</v>
      </c>
      <c r="L45" s="41">
        <v>604034424</v>
      </c>
      <c r="M45" s="31">
        <f t="shared" si="0"/>
        <v>3.6477221190669468E-3</v>
      </c>
    </row>
    <row r="46" spans="1:13" ht="19.5" thickBot="1">
      <c r="A46" s="32" t="s">
        <v>45</v>
      </c>
      <c r="B46" s="42">
        <f t="shared" ref="B46:I46" si="1">SUM(B11:B45)</f>
        <v>1915209278</v>
      </c>
      <c r="C46" s="42">
        <f t="shared" si="1"/>
        <v>4302876240681</v>
      </c>
      <c r="D46" s="42">
        <f t="shared" si="1"/>
        <v>4255872014862</v>
      </c>
      <c r="E46" s="42">
        <f t="shared" si="1"/>
        <v>362037203</v>
      </c>
      <c r="F46" s="42">
        <f t="shared" si="1"/>
        <v>676247762822</v>
      </c>
      <c r="G46" s="42">
        <f t="shared" si="1"/>
        <v>103277718</v>
      </c>
      <c r="H46" s="42">
        <f t="shared" si="1"/>
        <v>182245988566</v>
      </c>
      <c r="I46" s="42">
        <f t="shared" si="1"/>
        <v>2173968763</v>
      </c>
      <c r="J46" s="41" t="s">
        <v>122</v>
      </c>
      <c r="K46" s="42">
        <f>SUM(K11:K45)</f>
        <v>4796878014937</v>
      </c>
      <c r="L46" s="42">
        <f>SUM(L11:L45)</f>
        <v>4302531846192</v>
      </c>
      <c r="M46" s="38">
        <f>SUM(M11:M45)</f>
        <v>25.982692309841774</v>
      </c>
    </row>
    <row r="47" spans="1:13" ht="16.5" thickTop="1">
      <c r="A47" s="11" t="s">
        <v>46</v>
      </c>
      <c r="B47" s="12"/>
      <c r="C47" s="13"/>
      <c r="D47" s="13"/>
      <c r="E47" s="12"/>
      <c r="F47" s="13"/>
      <c r="G47" s="12"/>
      <c r="H47" s="13"/>
      <c r="I47" s="12"/>
      <c r="J47" s="13"/>
      <c r="K47" s="13"/>
      <c r="L47" s="13"/>
      <c r="M47" s="13"/>
    </row>
    <row r="48" spans="1:13" ht="18.75">
      <c r="K48" s="41"/>
      <c r="L48" s="41"/>
    </row>
    <row r="49" spans="7:12" ht="18.75">
      <c r="K49" s="41"/>
      <c r="L49" s="41"/>
    </row>
    <row r="50" spans="7:12" ht="18.75">
      <c r="K50" s="41"/>
      <c r="L50" s="41"/>
    </row>
    <row r="51" spans="7:12" ht="18.75">
      <c r="K51" s="41"/>
      <c r="L51" s="80"/>
    </row>
    <row r="52" spans="7:12" ht="18.75">
      <c r="K52" s="41"/>
      <c r="L52" s="80"/>
    </row>
    <row r="53" spans="7:12" ht="18.75">
      <c r="K53" s="41"/>
    </row>
    <row r="54" spans="7:12" ht="18.75">
      <c r="K54" s="41"/>
    </row>
    <row r="55" spans="7:12" ht="18.75">
      <c r="G55" s="37"/>
      <c r="K55" s="41"/>
    </row>
  </sheetData>
  <mergeCells count="19">
    <mergeCell ref="A1:M1"/>
    <mergeCell ref="A2:M2"/>
    <mergeCell ref="A3:M3"/>
    <mergeCell ref="A9:A10"/>
    <mergeCell ref="E9:F9"/>
    <mergeCell ref="G9:H9"/>
    <mergeCell ref="K9:K10"/>
    <mergeCell ref="I9:I10"/>
    <mergeCell ref="C9:C10"/>
    <mergeCell ref="B9:B10"/>
    <mergeCell ref="A6:M6"/>
    <mergeCell ref="A5:M5"/>
    <mergeCell ref="E8:H8"/>
    <mergeCell ref="B8:D8"/>
    <mergeCell ref="I8:M8"/>
    <mergeCell ref="D9:D10"/>
    <mergeCell ref="L9:L10"/>
    <mergeCell ref="J9:J10"/>
    <mergeCell ref="M9:M10"/>
  </mergeCells>
  <pageMargins left="0.7" right="0.7" top="0.75" bottom="0.75" header="0.3" footer="0.3"/>
  <pageSetup paperSize="9" scale="50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92D050"/>
  </sheetPr>
  <dimension ref="A1:I22"/>
  <sheetViews>
    <sheetView rightToLeft="1" view="pageBreakPreview" zoomScale="80" zoomScaleNormal="100" zoomScaleSheetLayoutView="80" workbookViewId="0">
      <selection activeCell="C48" sqref="C48"/>
    </sheetView>
  </sheetViews>
  <sheetFormatPr defaultColWidth="13" defaultRowHeight="15.75"/>
  <cols>
    <col min="1" max="1" width="34.25" style="8" bestFit="1" customWidth="1"/>
    <col min="2" max="2" width="14.375" style="8" customWidth="1"/>
    <col min="3" max="5" width="13" style="8" customWidth="1"/>
    <col min="6" max="6" width="15.25" style="8" customWidth="1"/>
    <col min="7" max="10" width="13" style="8" customWidth="1"/>
    <col min="11" max="16384" width="13" style="8"/>
  </cols>
  <sheetData>
    <row r="1" spans="1:9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2" t="s">
        <v>2</v>
      </c>
      <c r="B2" s="112"/>
      <c r="C2" s="112"/>
      <c r="D2" s="112"/>
      <c r="E2" s="112"/>
      <c r="F2" s="112"/>
      <c r="G2" s="112"/>
      <c r="H2" s="112"/>
      <c r="I2" s="112"/>
    </row>
    <row r="3" spans="1:9">
      <c r="A3" s="112" t="s">
        <v>3</v>
      </c>
      <c r="B3" s="112"/>
      <c r="C3" s="112"/>
      <c r="D3" s="112"/>
      <c r="E3" s="112"/>
      <c r="F3" s="112"/>
      <c r="G3" s="112"/>
      <c r="H3" s="112"/>
      <c r="I3" s="112"/>
    </row>
    <row r="4" spans="1:9" s="9" customFormat="1" ht="16.149999999999999" customHeight="1">
      <c r="A4" s="110" t="s">
        <v>47</v>
      </c>
      <c r="B4" s="110"/>
      <c r="C4" s="110"/>
      <c r="D4" s="110"/>
      <c r="E4" s="110"/>
    </row>
    <row r="5" spans="1:9" ht="21">
      <c r="A5" s="28"/>
      <c r="B5" s="39"/>
      <c r="C5" s="39"/>
      <c r="D5" s="39"/>
      <c r="E5" s="39"/>
      <c r="F5" s="36"/>
      <c r="G5" s="36"/>
      <c r="H5" s="36"/>
      <c r="I5" s="36"/>
    </row>
    <row r="6" spans="1:9" ht="21">
      <c r="A6" s="28"/>
      <c r="B6" s="113" t="s">
        <v>6</v>
      </c>
      <c r="C6" s="113"/>
      <c r="D6" s="113"/>
      <c r="E6" s="113"/>
      <c r="F6" s="113" t="s">
        <v>8</v>
      </c>
      <c r="G6" s="113"/>
      <c r="H6" s="113"/>
      <c r="I6" s="113"/>
    </row>
    <row r="7" spans="1:9" ht="18.75">
      <c r="A7" s="40" t="s">
        <v>48</v>
      </c>
      <c r="B7" s="40" t="s">
        <v>49</v>
      </c>
      <c r="C7" s="40" t="s">
        <v>50</v>
      </c>
      <c r="D7" s="40" t="s">
        <v>51</v>
      </c>
      <c r="E7" s="40" t="s">
        <v>52</v>
      </c>
      <c r="F7" s="40" t="s">
        <v>49</v>
      </c>
      <c r="G7" s="40" t="s">
        <v>50</v>
      </c>
      <c r="H7" s="40" t="s">
        <v>51</v>
      </c>
      <c r="I7" s="40" t="s">
        <v>52</v>
      </c>
    </row>
    <row r="8" spans="1:9" ht="23.1" customHeight="1">
      <c r="A8" s="29" t="s">
        <v>53</v>
      </c>
      <c r="B8" s="41">
        <v>0</v>
      </c>
      <c r="C8" s="41">
        <v>5625</v>
      </c>
      <c r="D8" s="36" t="s">
        <v>54</v>
      </c>
      <c r="E8" s="41">
        <v>0</v>
      </c>
      <c r="F8" s="41">
        <v>0</v>
      </c>
      <c r="G8" s="41">
        <v>5625</v>
      </c>
      <c r="H8" s="36" t="s">
        <v>54</v>
      </c>
      <c r="I8" s="31">
        <v>0</v>
      </c>
    </row>
    <row r="9" spans="1:9" ht="23.1" customHeight="1">
      <c r="A9" s="32" t="s">
        <v>55</v>
      </c>
      <c r="B9" s="41">
        <v>0</v>
      </c>
      <c r="C9" s="41">
        <v>3407</v>
      </c>
      <c r="D9" s="36" t="s">
        <v>56</v>
      </c>
      <c r="E9" s="41">
        <v>0</v>
      </c>
      <c r="F9" s="41">
        <v>0</v>
      </c>
      <c r="G9" s="41">
        <v>3407</v>
      </c>
      <c r="H9" s="36" t="s">
        <v>56</v>
      </c>
      <c r="I9" s="31">
        <v>0</v>
      </c>
    </row>
    <row r="10" spans="1:9" ht="23.1" customHeight="1">
      <c r="A10" s="32" t="s">
        <v>57</v>
      </c>
      <c r="B10" s="41">
        <v>0</v>
      </c>
      <c r="C10" s="41">
        <v>16823</v>
      </c>
      <c r="D10" s="36" t="s">
        <v>58</v>
      </c>
      <c r="E10" s="41">
        <v>0</v>
      </c>
      <c r="F10" s="41">
        <v>0</v>
      </c>
      <c r="G10" s="41">
        <v>16823</v>
      </c>
      <c r="H10" s="36" t="s">
        <v>58</v>
      </c>
      <c r="I10" s="31">
        <v>0</v>
      </c>
    </row>
    <row r="11" spans="1:9" ht="23.1" customHeight="1">
      <c r="A11" s="32" t="s">
        <v>59</v>
      </c>
      <c r="B11" s="41">
        <v>0</v>
      </c>
      <c r="C11" s="41">
        <v>3420</v>
      </c>
      <c r="D11" s="36" t="s">
        <v>60</v>
      </c>
      <c r="E11" s="41">
        <v>0</v>
      </c>
      <c r="F11" s="41">
        <v>0</v>
      </c>
      <c r="G11" s="41">
        <v>3420</v>
      </c>
      <c r="H11" s="36" t="s">
        <v>60</v>
      </c>
      <c r="I11" s="31">
        <v>0</v>
      </c>
    </row>
    <row r="12" spans="1:9" ht="23.1" customHeight="1">
      <c r="A12" s="32" t="s">
        <v>61</v>
      </c>
      <c r="B12" s="41">
        <v>0</v>
      </c>
      <c r="C12" s="41">
        <v>16891</v>
      </c>
      <c r="D12" s="36" t="s">
        <v>62</v>
      </c>
      <c r="E12" s="41">
        <v>0</v>
      </c>
      <c r="F12" s="41">
        <v>0</v>
      </c>
      <c r="G12" s="41">
        <v>16891</v>
      </c>
      <c r="H12" s="36" t="s">
        <v>62</v>
      </c>
      <c r="I12" s="31">
        <v>0</v>
      </c>
    </row>
    <row r="13" spans="1:9" ht="23.1" customHeight="1">
      <c r="A13" s="32" t="s">
        <v>63</v>
      </c>
      <c r="B13" s="41">
        <v>0</v>
      </c>
      <c r="C13" s="41">
        <v>3660</v>
      </c>
      <c r="D13" s="36" t="s">
        <v>64</v>
      </c>
      <c r="E13" s="41">
        <v>0</v>
      </c>
      <c r="F13" s="41">
        <v>0</v>
      </c>
      <c r="G13" s="41">
        <v>3660</v>
      </c>
      <c r="H13" s="36" t="s">
        <v>64</v>
      </c>
      <c r="I13" s="31">
        <v>0</v>
      </c>
    </row>
    <row r="14" spans="1:9" ht="23.1" customHeight="1">
      <c r="A14" s="32" t="s">
        <v>65</v>
      </c>
      <c r="B14" s="41">
        <v>0</v>
      </c>
      <c r="C14" s="41">
        <v>10080</v>
      </c>
      <c r="D14" s="36" t="s">
        <v>66</v>
      </c>
      <c r="E14" s="41">
        <v>0</v>
      </c>
      <c r="F14" s="41">
        <v>0</v>
      </c>
      <c r="G14" s="41">
        <v>10080</v>
      </c>
      <c r="H14" s="36" t="s">
        <v>66</v>
      </c>
      <c r="I14" s="31">
        <v>0</v>
      </c>
    </row>
    <row r="15" spans="1:9" ht="23.1" customHeight="1">
      <c r="A15" s="32" t="s">
        <v>67</v>
      </c>
      <c r="B15" s="41">
        <v>0</v>
      </c>
      <c r="C15" s="41">
        <v>2592</v>
      </c>
      <c r="D15" s="36" t="s">
        <v>68</v>
      </c>
      <c r="E15" s="41">
        <v>0</v>
      </c>
      <c r="F15" s="41">
        <v>0</v>
      </c>
      <c r="G15" s="41">
        <v>2592</v>
      </c>
      <c r="H15" s="36" t="s">
        <v>68</v>
      </c>
      <c r="I15" s="31">
        <v>0</v>
      </c>
    </row>
    <row r="16" spans="1:9" ht="23.1" customHeight="1">
      <c r="A16" s="32" t="s">
        <v>69</v>
      </c>
      <c r="B16" s="41">
        <v>0</v>
      </c>
      <c r="C16" s="41">
        <v>2922</v>
      </c>
      <c r="D16" s="36" t="s">
        <v>70</v>
      </c>
      <c r="E16" s="41">
        <v>0</v>
      </c>
      <c r="F16" s="41">
        <v>0</v>
      </c>
      <c r="G16" s="41">
        <v>2922</v>
      </c>
      <c r="H16" s="36" t="s">
        <v>70</v>
      </c>
      <c r="I16" s="31">
        <v>0</v>
      </c>
    </row>
    <row r="17" spans="1:9" ht="23.1" customHeight="1">
      <c r="A17" s="32" t="s">
        <v>71</v>
      </c>
      <c r="B17" s="41">
        <v>0</v>
      </c>
      <c r="C17" s="41">
        <v>6170</v>
      </c>
      <c r="D17" s="36" t="s">
        <v>72</v>
      </c>
      <c r="E17" s="41">
        <v>0</v>
      </c>
      <c r="F17" s="41">
        <v>0</v>
      </c>
      <c r="G17" s="41">
        <v>6170</v>
      </c>
      <c r="H17" s="36" t="s">
        <v>72</v>
      </c>
      <c r="I17" s="31">
        <v>0</v>
      </c>
    </row>
    <row r="18" spans="1:9" ht="23.1" customHeight="1">
      <c r="A18" s="32" t="s">
        <v>73</v>
      </c>
      <c r="B18" s="41">
        <v>0</v>
      </c>
      <c r="C18" s="41">
        <v>3216</v>
      </c>
      <c r="D18" s="36" t="s">
        <v>72</v>
      </c>
      <c r="E18" s="41">
        <v>0</v>
      </c>
      <c r="F18" s="41">
        <v>0</v>
      </c>
      <c r="G18" s="41">
        <v>3216</v>
      </c>
      <c r="H18" s="36" t="s">
        <v>72</v>
      </c>
      <c r="I18" s="31">
        <v>0</v>
      </c>
    </row>
    <row r="19" spans="1:9" ht="23.1" customHeight="1">
      <c r="A19" s="32" t="s">
        <v>74</v>
      </c>
      <c r="B19" s="41">
        <v>0</v>
      </c>
      <c r="C19" s="41">
        <v>1506</v>
      </c>
      <c r="D19" s="36" t="s">
        <v>75</v>
      </c>
      <c r="E19" s="41">
        <v>0</v>
      </c>
      <c r="F19" s="41">
        <v>0</v>
      </c>
      <c r="G19" s="41">
        <v>1506</v>
      </c>
      <c r="H19" s="36" t="s">
        <v>75</v>
      </c>
      <c r="I19" s="31">
        <v>0</v>
      </c>
    </row>
    <row r="20" spans="1:9" ht="23.1" customHeight="1">
      <c r="A20" s="32" t="s">
        <v>76</v>
      </c>
      <c r="B20" s="41">
        <v>271000000</v>
      </c>
      <c r="C20" s="41">
        <v>3268</v>
      </c>
      <c r="D20" s="36" t="s">
        <v>77</v>
      </c>
      <c r="E20" s="41">
        <v>0</v>
      </c>
      <c r="F20" s="41">
        <v>271000000</v>
      </c>
      <c r="G20" s="41">
        <v>3268</v>
      </c>
      <c r="H20" s="36" t="s">
        <v>77</v>
      </c>
      <c r="I20" s="31">
        <v>0</v>
      </c>
    </row>
    <row r="21" spans="1:9" ht="23.1" customHeight="1">
      <c r="A21" s="11" t="s">
        <v>46</v>
      </c>
      <c r="B21" s="16"/>
      <c r="C21" s="17"/>
      <c r="D21" s="18"/>
      <c r="E21" s="17"/>
      <c r="F21" s="16"/>
      <c r="G21" s="17"/>
      <c r="H21" s="18"/>
      <c r="I21" s="17"/>
    </row>
    <row r="22" spans="1:9">
      <c r="A22" s="10"/>
      <c r="B22" s="14"/>
      <c r="C22" s="14"/>
      <c r="D22" s="14"/>
      <c r="E22" s="14"/>
      <c r="F22" s="14"/>
      <c r="G22" s="14"/>
      <c r="H22" s="14"/>
      <c r="I22" s="14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52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31"/>
  <sheetViews>
    <sheetView rightToLeft="1" view="pageBreakPreview" topLeftCell="H6" zoomScale="106" zoomScaleNormal="80" zoomScaleSheetLayoutView="106" workbookViewId="0">
      <selection activeCell="Q20" sqref="Q19:T20"/>
    </sheetView>
  </sheetViews>
  <sheetFormatPr defaultColWidth="9" defaultRowHeight="15.75"/>
  <cols>
    <col min="1" max="1" width="35.25" style="6" bestFit="1" customWidth="1"/>
    <col min="2" max="2" width="14.375" style="6" bestFit="1" customWidth="1"/>
    <col min="3" max="3" width="22" style="6" bestFit="1" customWidth="1"/>
    <col min="4" max="4" width="11.5" style="6" bestFit="1" customWidth="1"/>
    <col min="5" max="5" width="9.875" style="6" bestFit="1" customWidth="1"/>
    <col min="6" max="6" width="11.25" style="6" bestFit="1" customWidth="1"/>
    <col min="7" max="7" width="9.75" style="6" bestFit="1" customWidth="1"/>
    <col min="8" max="8" width="13.25" style="6" bestFit="1" customWidth="1"/>
    <col min="9" max="9" width="20" style="6" bestFit="1" customWidth="1"/>
    <col min="10" max="10" width="19.125" style="6" bestFit="1" customWidth="1"/>
    <col min="11" max="11" width="12.125" style="6" bestFit="1" customWidth="1"/>
    <col min="12" max="12" width="20.875" style="6" bestFit="1" customWidth="1"/>
    <col min="13" max="13" width="12" style="6" customWidth="1"/>
    <col min="14" max="14" width="19" style="6" bestFit="1" customWidth="1"/>
    <col min="15" max="15" width="13.5" style="6" customWidth="1"/>
    <col min="16" max="16" width="12.75" style="6" bestFit="1" customWidth="1"/>
    <col min="17" max="17" width="21.875" style="6" bestFit="1" customWidth="1"/>
    <col min="18" max="18" width="22" style="6" bestFit="1" customWidth="1"/>
    <col min="19" max="19" width="14.25" style="6" bestFit="1" customWidth="1"/>
    <col min="20" max="20" width="9" style="5" customWidth="1"/>
    <col min="21" max="16384" width="9" style="5"/>
  </cols>
  <sheetData>
    <row r="1" spans="1:19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1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1">
      <c r="A3" s="114" t="s">
        <v>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ht="18.75">
      <c r="A4" s="115" t="s">
        <v>78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6" spans="1:19" s="43" customFormat="1" ht="18" customHeight="1">
      <c r="A6" s="104" t="s">
        <v>79</v>
      </c>
      <c r="B6" s="104"/>
      <c r="C6" s="104"/>
      <c r="D6" s="104"/>
      <c r="E6" s="104"/>
      <c r="F6" s="104"/>
      <c r="G6" s="104"/>
      <c r="H6" s="104" t="s">
        <v>6</v>
      </c>
      <c r="I6" s="104"/>
      <c r="J6" s="104"/>
      <c r="K6" s="111" t="s">
        <v>7</v>
      </c>
      <c r="L6" s="111"/>
      <c r="M6" s="111"/>
      <c r="N6" s="111"/>
      <c r="O6" s="104" t="s">
        <v>8</v>
      </c>
      <c r="P6" s="104"/>
      <c r="Q6" s="104"/>
      <c r="R6" s="104"/>
      <c r="S6" s="104"/>
    </row>
    <row r="7" spans="1:19" s="43" customFormat="1" ht="26.25" customHeight="1">
      <c r="A7" s="107" t="s">
        <v>80</v>
      </c>
      <c r="B7" s="108" t="s">
        <v>81</v>
      </c>
      <c r="C7" s="109" t="s">
        <v>82</v>
      </c>
      <c r="D7" s="105" t="s">
        <v>83</v>
      </c>
      <c r="E7" s="108" t="s">
        <v>84</v>
      </c>
      <c r="F7" s="109" t="s">
        <v>85</v>
      </c>
      <c r="G7" s="109" t="s">
        <v>86</v>
      </c>
      <c r="H7" s="105" t="s">
        <v>10</v>
      </c>
      <c r="I7" s="105" t="s">
        <v>11</v>
      </c>
      <c r="J7" s="105" t="s">
        <v>12</v>
      </c>
      <c r="K7" s="109" t="s">
        <v>13</v>
      </c>
      <c r="L7" s="109"/>
      <c r="M7" s="109" t="s">
        <v>14</v>
      </c>
      <c r="N7" s="109"/>
      <c r="O7" s="105" t="s">
        <v>10</v>
      </c>
      <c r="P7" s="105" t="s">
        <v>87</v>
      </c>
      <c r="Q7" s="105" t="s">
        <v>11</v>
      </c>
      <c r="R7" s="105" t="s">
        <v>12</v>
      </c>
      <c r="S7" s="105" t="s">
        <v>88</v>
      </c>
    </row>
    <row r="8" spans="1:19" s="36" customFormat="1" ht="40.5" customHeight="1" thickBot="1">
      <c r="A8" s="104"/>
      <c r="B8" s="111"/>
      <c r="C8" s="111"/>
      <c r="D8" s="104"/>
      <c r="E8" s="111"/>
      <c r="F8" s="111"/>
      <c r="G8" s="111"/>
      <c r="H8" s="104"/>
      <c r="I8" s="104"/>
      <c r="J8" s="104"/>
      <c r="K8" s="35" t="s">
        <v>10</v>
      </c>
      <c r="L8" s="35" t="s">
        <v>17</v>
      </c>
      <c r="M8" s="35" t="s">
        <v>10</v>
      </c>
      <c r="N8" s="35" t="s">
        <v>18</v>
      </c>
      <c r="O8" s="104"/>
      <c r="P8" s="104"/>
      <c r="Q8" s="104"/>
      <c r="R8" s="104"/>
      <c r="S8" s="104"/>
    </row>
    <row r="9" spans="1:19" ht="23.1" customHeight="1">
      <c r="A9" s="29" t="s">
        <v>89</v>
      </c>
      <c r="B9" s="36" t="s">
        <v>90</v>
      </c>
      <c r="C9" s="36" t="s">
        <v>90</v>
      </c>
      <c r="D9" s="36" t="s">
        <v>91</v>
      </c>
      <c r="E9" s="36" t="s">
        <v>92</v>
      </c>
      <c r="F9" s="30">
        <v>1000000</v>
      </c>
      <c r="G9" s="30">
        <v>23</v>
      </c>
      <c r="H9" s="41">
        <v>250000</v>
      </c>
      <c r="I9" s="41">
        <v>250040312500</v>
      </c>
      <c r="J9" s="41">
        <v>249954687500</v>
      </c>
      <c r="K9" s="41">
        <v>0</v>
      </c>
      <c r="L9" s="41">
        <v>0</v>
      </c>
      <c r="M9" s="41">
        <v>0</v>
      </c>
      <c r="N9" s="41">
        <v>0</v>
      </c>
      <c r="O9" s="41">
        <v>250000</v>
      </c>
      <c r="P9" s="41">
        <v>1000000</v>
      </c>
      <c r="Q9" s="41">
        <v>250040312500</v>
      </c>
      <c r="R9" s="41">
        <v>249954687500</v>
      </c>
      <c r="S9" s="31">
        <f>R9/16559222558173*100</f>
        <v>1.5094590740712759</v>
      </c>
    </row>
    <row r="10" spans="1:19" ht="23.1" customHeight="1">
      <c r="A10" s="36" t="s">
        <v>93</v>
      </c>
      <c r="B10" s="36" t="s">
        <v>90</v>
      </c>
      <c r="C10" s="36" t="s">
        <v>90</v>
      </c>
      <c r="D10" s="36" t="s">
        <v>94</v>
      </c>
      <c r="E10" s="36" t="s">
        <v>95</v>
      </c>
      <c r="F10" s="30">
        <v>1000000</v>
      </c>
      <c r="G10" s="30">
        <v>23</v>
      </c>
      <c r="H10" s="41">
        <v>370000</v>
      </c>
      <c r="I10" s="41">
        <v>370048937500</v>
      </c>
      <c r="J10" s="41">
        <v>369932937500</v>
      </c>
      <c r="K10" s="41">
        <v>0</v>
      </c>
      <c r="L10" s="41">
        <v>0</v>
      </c>
      <c r="M10" s="41">
        <v>0</v>
      </c>
      <c r="N10" s="41">
        <v>0</v>
      </c>
      <c r="O10" s="41">
        <v>370000</v>
      </c>
      <c r="P10" s="41">
        <v>1000000</v>
      </c>
      <c r="Q10" s="41">
        <v>370048937500</v>
      </c>
      <c r="R10" s="41">
        <v>369932937500</v>
      </c>
      <c r="S10" s="31">
        <f>R10/16559222558173*100</f>
        <v>2.2339994296254884</v>
      </c>
    </row>
    <row r="11" spans="1:19" ht="23.1" customHeight="1">
      <c r="A11" s="32" t="s">
        <v>96</v>
      </c>
      <c r="B11" s="36" t="s">
        <v>90</v>
      </c>
      <c r="C11" s="36" t="s">
        <v>90</v>
      </c>
      <c r="D11" s="36" t="s">
        <v>97</v>
      </c>
      <c r="E11" s="36" t="s">
        <v>98</v>
      </c>
      <c r="F11" s="30">
        <v>1000000</v>
      </c>
      <c r="G11" s="30">
        <v>23</v>
      </c>
      <c r="H11" s="41">
        <v>100000</v>
      </c>
      <c r="I11" s="41">
        <v>100015625000</v>
      </c>
      <c r="J11" s="41">
        <v>99981875000</v>
      </c>
      <c r="K11" s="41">
        <v>0</v>
      </c>
      <c r="L11" s="41">
        <v>0</v>
      </c>
      <c r="M11" s="41">
        <v>0</v>
      </c>
      <c r="N11" s="41">
        <v>0</v>
      </c>
      <c r="O11" s="41">
        <v>100000</v>
      </c>
      <c r="P11" s="41">
        <v>1000000</v>
      </c>
      <c r="Q11" s="41">
        <v>100015625000</v>
      </c>
      <c r="R11" s="41">
        <v>99981875000</v>
      </c>
      <c r="S11" s="31">
        <f t="shared" ref="S11:S20" si="0">R11/16559222558173*100</f>
        <v>0.6037836296285104</v>
      </c>
    </row>
    <row r="12" spans="1:19" ht="23.1" customHeight="1">
      <c r="A12" s="32" t="s">
        <v>99</v>
      </c>
      <c r="B12" s="36" t="s">
        <v>90</v>
      </c>
      <c r="C12" s="36" t="s">
        <v>90</v>
      </c>
      <c r="D12" s="36" t="s">
        <v>100</v>
      </c>
      <c r="E12" s="36" t="s">
        <v>101</v>
      </c>
      <c r="F12" s="30">
        <v>1000000</v>
      </c>
      <c r="G12" s="30">
        <v>23</v>
      </c>
      <c r="H12" s="41">
        <v>1214000</v>
      </c>
      <c r="I12" s="41">
        <v>1214041154984</v>
      </c>
      <c r="J12" s="41">
        <v>1213779962500</v>
      </c>
      <c r="K12" s="41">
        <v>0</v>
      </c>
      <c r="L12" s="41">
        <v>0</v>
      </c>
      <c r="M12" s="41">
        <v>0</v>
      </c>
      <c r="N12" s="41">
        <v>0</v>
      </c>
      <c r="O12" s="41">
        <v>1214000</v>
      </c>
      <c r="P12" s="41">
        <v>1000000</v>
      </c>
      <c r="Q12" s="41">
        <v>1214041154984</v>
      </c>
      <c r="R12" s="41">
        <v>1213779962500</v>
      </c>
      <c r="S12" s="31">
        <f t="shared" si="0"/>
        <v>7.3299332636901156</v>
      </c>
    </row>
    <row r="13" spans="1:19" ht="23.1" customHeight="1">
      <c r="A13" s="32" t="s">
        <v>102</v>
      </c>
      <c r="B13" s="36" t="s">
        <v>90</v>
      </c>
      <c r="C13" s="36" t="s">
        <v>90</v>
      </c>
      <c r="D13" s="36" t="s">
        <v>103</v>
      </c>
      <c r="E13" s="36" t="s">
        <v>104</v>
      </c>
      <c r="F13" s="30">
        <v>1000000</v>
      </c>
      <c r="G13" s="30">
        <v>23</v>
      </c>
      <c r="H13" s="41">
        <v>1513300</v>
      </c>
      <c r="I13" s="41">
        <v>1513526477308</v>
      </c>
      <c r="J13" s="41">
        <v>1513025714375</v>
      </c>
      <c r="K13" s="41">
        <v>0</v>
      </c>
      <c r="L13" s="41">
        <v>0</v>
      </c>
      <c r="M13" s="41">
        <v>700000</v>
      </c>
      <c r="N13" s="41">
        <v>700104760534</v>
      </c>
      <c r="O13" s="41">
        <v>813300</v>
      </c>
      <c r="P13" s="41">
        <v>1000000</v>
      </c>
      <c r="Q13" s="41">
        <v>813421716774</v>
      </c>
      <c r="R13" s="41">
        <v>813152589375</v>
      </c>
      <c r="S13" s="31">
        <f>R13/16559222558173*100</f>
        <v>4.9105722597686743</v>
      </c>
    </row>
    <row r="14" spans="1:19" ht="23.1" customHeight="1">
      <c r="A14" s="32" t="s">
        <v>105</v>
      </c>
      <c r="B14" s="36" t="s">
        <v>90</v>
      </c>
      <c r="C14" s="36" t="s">
        <v>90</v>
      </c>
      <c r="D14" s="36" t="s">
        <v>106</v>
      </c>
      <c r="E14" s="36" t="s">
        <v>107</v>
      </c>
      <c r="F14" s="30">
        <v>1000000</v>
      </c>
      <c r="G14" s="30">
        <v>23</v>
      </c>
      <c r="H14" s="41">
        <v>525000</v>
      </c>
      <c r="I14" s="41">
        <v>525016153846</v>
      </c>
      <c r="J14" s="41">
        <v>524904843750</v>
      </c>
      <c r="K14" s="41">
        <v>0</v>
      </c>
      <c r="L14" s="41">
        <v>0</v>
      </c>
      <c r="M14" s="41">
        <v>0</v>
      </c>
      <c r="N14" s="41">
        <v>0</v>
      </c>
      <c r="O14" s="41">
        <v>525000</v>
      </c>
      <c r="P14" s="41">
        <v>1000000</v>
      </c>
      <c r="Q14" s="41">
        <v>525016153846</v>
      </c>
      <c r="R14" s="41">
        <v>524904843750</v>
      </c>
      <c r="S14" s="31">
        <f t="shared" si="0"/>
        <v>3.1698640555496795</v>
      </c>
    </row>
    <row r="15" spans="1:19" ht="23.1" customHeight="1">
      <c r="A15" s="32" t="s">
        <v>108</v>
      </c>
      <c r="B15" s="36" t="s">
        <v>90</v>
      </c>
      <c r="C15" s="36" t="s">
        <v>90</v>
      </c>
      <c r="D15" s="36" t="s">
        <v>109</v>
      </c>
      <c r="E15" s="36" t="s">
        <v>110</v>
      </c>
      <c r="F15" s="30">
        <v>1000000</v>
      </c>
      <c r="G15" s="30">
        <v>23</v>
      </c>
      <c r="H15" s="41">
        <v>679000</v>
      </c>
      <c r="I15" s="41">
        <v>679096561218</v>
      </c>
      <c r="J15" s="41">
        <v>678876931250</v>
      </c>
      <c r="K15" s="41">
        <v>0</v>
      </c>
      <c r="L15" s="41">
        <v>0</v>
      </c>
      <c r="M15" s="41">
        <v>0</v>
      </c>
      <c r="N15" s="41">
        <v>0</v>
      </c>
      <c r="O15" s="41">
        <v>679000</v>
      </c>
      <c r="P15" s="41">
        <v>1000000</v>
      </c>
      <c r="Q15" s="41">
        <v>679096561218</v>
      </c>
      <c r="R15" s="41">
        <v>678876931250</v>
      </c>
      <c r="S15" s="31">
        <f t="shared" si="0"/>
        <v>4.0996908451775855</v>
      </c>
    </row>
    <row r="16" spans="1:19" ht="23.1" customHeight="1">
      <c r="A16" s="32" t="s">
        <v>111</v>
      </c>
      <c r="B16" s="36" t="s">
        <v>90</v>
      </c>
      <c r="C16" s="36" t="s">
        <v>90</v>
      </c>
      <c r="D16" s="36" t="s">
        <v>109</v>
      </c>
      <c r="E16" s="36" t="s">
        <v>110</v>
      </c>
      <c r="F16" s="30">
        <v>1000000</v>
      </c>
      <c r="G16" s="30">
        <v>23</v>
      </c>
      <c r="H16" s="41">
        <v>4500000</v>
      </c>
      <c r="I16" s="41">
        <v>4500000000000</v>
      </c>
      <c r="J16" s="41">
        <v>4499184375000</v>
      </c>
      <c r="K16" s="41">
        <v>0</v>
      </c>
      <c r="L16" s="41">
        <v>0</v>
      </c>
      <c r="M16" s="41">
        <v>0</v>
      </c>
      <c r="N16" s="41">
        <v>0</v>
      </c>
      <c r="O16" s="41">
        <v>4500000</v>
      </c>
      <c r="P16" s="41">
        <v>1000000</v>
      </c>
      <c r="Q16" s="41">
        <v>4500000000000</v>
      </c>
      <c r="R16" s="41">
        <v>4499184375000</v>
      </c>
      <c r="S16" s="31">
        <f t="shared" si="0"/>
        <v>27.170263333282961</v>
      </c>
    </row>
    <row r="17" spans="1:19" ht="23.1" customHeight="1">
      <c r="A17" s="32" t="s">
        <v>112</v>
      </c>
      <c r="B17" s="36" t="s">
        <v>90</v>
      </c>
      <c r="C17" s="36" t="s">
        <v>90</v>
      </c>
      <c r="D17" s="36" t="s">
        <v>113</v>
      </c>
      <c r="E17" s="36" t="s">
        <v>114</v>
      </c>
      <c r="F17" s="30">
        <v>1000000</v>
      </c>
      <c r="G17" s="30">
        <v>23</v>
      </c>
      <c r="H17" s="41">
        <v>500000</v>
      </c>
      <c r="I17" s="41">
        <v>500000000000</v>
      </c>
      <c r="J17" s="41">
        <v>499909375000</v>
      </c>
      <c r="K17" s="41">
        <v>0</v>
      </c>
      <c r="L17" s="41">
        <v>0</v>
      </c>
      <c r="M17" s="41">
        <v>0</v>
      </c>
      <c r="N17" s="41">
        <v>0</v>
      </c>
      <c r="O17" s="41">
        <v>500000</v>
      </c>
      <c r="P17" s="41">
        <v>1000000</v>
      </c>
      <c r="Q17" s="41">
        <v>500000000000</v>
      </c>
      <c r="R17" s="41">
        <v>499909375000</v>
      </c>
      <c r="S17" s="31">
        <f t="shared" si="0"/>
        <v>3.0189181481425518</v>
      </c>
    </row>
    <row r="18" spans="1:19" ht="23.1" customHeight="1">
      <c r="A18" s="32" t="s">
        <v>115</v>
      </c>
      <c r="B18" s="36" t="s">
        <v>90</v>
      </c>
      <c r="C18" s="36" t="s">
        <v>90</v>
      </c>
      <c r="D18" s="36" t="s">
        <v>116</v>
      </c>
      <c r="E18" s="36" t="s">
        <v>117</v>
      </c>
      <c r="F18" s="30">
        <v>1000000</v>
      </c>
      <c r="G18" s="30">
        <v>23</v>
      </c>
      <c r="H18" s="41">
        <v>350000</v>
      </c>
      <c r="I18" s="41">
        <v>350010370370</v>
      </c>
      <c r="J18" s="41">
        <v>349936562500</v>
      </c>
      <c r="K18" s="41">
        <v>0</v>
      </c>
      <c r="L18" s="41">
        <v>0</v>
      </c>
      <c r="M18" s="41">
        <v>0</v>
      </c>
      <c r="N18" s="41">
        <v>0</v>
      </c>
      <c r="O18" s="41">
        <v>350000</v>
      </c>
      <c r="P18" s="41">
        <v>1000000</v>
      </c>
      <c r="Q18" s="41">
        <v>350010370370</v>
      </c>
      <c r="R18" s="41">
        <v>349936562500</v>
      </c>
      <c r="S18" s="31">
        <f t="shared" si="0"/>
        <v>2.1132427036997861</v>
      </c>
    </row>
    <row r="19" spans="1:19" ht="23.1" customHeight="1">
      <c r="A19" s="32" t="s">
        <v>118</v>
      </c>
      <c r="B19" s="36" t="s">
        <v>90</v>
      </c>
      <c r="C19" s="36" t="s">
        <v>90</v>
      </c>
      <c r="D19" s="36" t="s">
        <v>119</v>
      </c>
      <c r="E19" s="36" t="s">
        <v>120</v>
      </c>
      <c r="F19" s="30">
        <v>1000000</v>
      </c>
      <c r="G19" s="30">
        <v>23</v>
      </c>
      <c r="H19" s="41">
        <v>0</v>
      </c>
      <c r="I19" s="41">
        <v>0</v>
      </c>
      <c r="J19" s="41">
        <v>0</v>
      </c>
      <c r="K19" s="41">
        <v>500000</v>
      </c>
      <c r="L19" s="41">
        <v>500000000000</v>
      </c>
      <c r="M19" s="41">
        <v>0</v>
      </c>
      <c r="N19" s="41">
        <v>0</v>
      </c>
      <c r="O19" s="41">
        <v>500000</v>
      </c>
      <c r="P19" s="41">
        <v>1000000</v>
      </c>
      <c r="Q19" s="41">
        <v>500000000000</v>
      </c>
      <c r="R19" s="41">
        <v>499909375000</v>
      </c>
      <c r="S19" s="31">
        <f t="shared" si="0"/>
        <v>3.0189181481425518</v>
      </c>
    </row>
    <row r="20" spans="1:19" ht="23.1" customHeight="1">
      <c r="A20" s="32" t="s">
        <v>121</v>
      </c>
      <c r="B20" s="36" t="s">
        <v>122</v>
      </c>
      <c r="C20" s="36" t="s">
        <v>90</v>
      </c>
      <c r="D20" s="36" t="s">
        <v>123</v>
      </c>
      <c r="E20" s="36" t="s">
        <v>124</v>
      </c>
      <c r="F20" s="30">
        <v>1000000</v>
      </c>
      <c r="G20" s="30">
        <v>21</v>
      </c>
      <c r="H20" s="41">
        <v>0</v>
      </c>
      <c r="I20" s="41">
        <v>0</v>
      </c>
      <c r="J20" s="41">
        <v>0</v>
      </c>
      <c r="K20" s="41">
        <v>1000000</v>
      </c>
      <c r="L20" s="41">
        <v>1000000000000</v>
      </c>
      <c r="M20" s="41">
        <v>0</v>
      </c>
      <c r="N20" s="41">
        <v>0</v>
      </c>
      <c r="O20" s="41">
        <v>1000000</v>
      </c>
      <c r="P20" s="41">
        <v>1000000</v>
      </c>
      <c r="Q20" s="41">
        <v>1000000000000</v>
      </c>
      <c r="R20" s="41">
        <v>1000000000000</v>
      </c>
      <c r="S20" s="31">
        <f t="shared" si="0"/>
        <v>6.0389308525021193</v>
      </c>
    </row>
    <row r="21" spans="1:19" ht="23.1" customHeight="1" thickBot="1">
      <c r="A21" s="36" t="s">
        <v>45</v>
      </c>
      <c r="B21" s="36"/>
      <c r="C21" s="36"/>
      <c r="D21" s="36"/>
      <c r="E21" s="36"/>
      <c r="F21" s="36"/>
      <c r="G21" s="36"/>
      <c r="H21" s="42">
        <f t="shared" ref="H21:O21" si="1">SUM(H9:H20)</f>
        <v>10001300</v>
      </c>
      <c r="I21" s="42">
        <f t="shared" si="1"/>
        <v>10001795592726</v>
      </c>
      <c r="J21" s="42">
        <f t="shared" si="1"/>
        <v>9999487264375</v>
      </c>
      <c r="K21" s="42">
        <f t="shared" si="1"/>
        <v>1500000</v>
      </c>
      <c r="L21" s="42">
        <f t="shared" si="1"/>
        <v>1500000000000</v>
      </c>
      <c r="M21" s="42">
        <f t="shared" si="1"/>
        <v>700000</v>
      </c>
      <c r="N21" s="42">
        <f t="shared" si="1"/>
        <v>700104760534</v>
      </c>
      <c r="O21" s="42">
        <f t="shared" si="1"/>
        <v>10801300</v>
      </c>
      <c r="P21" s="41"/>
      <c r="Q21" s="42">
        <f>SUM(Q9:Q20)</f>
        <v>10801690832192</v>
      </c>
      <c r="R21" s="42">
        <f>SUM(R9:R20)</f>
        <v>10799523514375</v>
      </c>
      <c r="S21" s="38">
        <f>SUM(S9:S20)</f>
        <v>65.217575743281316</v>
      </c>
    </row>
    <row r="22" spans="1:19" ht="23.1" customHeight="1" thickTop="1"/>
    <row r="23" spans="1:19" ht="23.1" customHeight="1">
      <c r="Q23" s="41"/>
      <c r="R23" s="41"/>
    </row>
    <row r="24" spans="1:19" ht="23.1" customHeight="1">
      <c r="R24" s="41"/>
    </row>
    <row r="25" spans="1:19" ht="23.1" customHeight="1">
      <c r="R25" s="81"/>
    </row>
    <row r="26" spans="1:19" ht="23.1" customHeight="1"/>
    <row r="27" spans="1:19" ht="23.1" customHeight="1"/>
    <row r="28" spans="1:19" ht="23.1" customHeight="1"/>
    <row r="29" spans="1:19" ht="23.1" customHeight="1"/>
    <row r="30" spans="1:19" ht="23.1" customHeight="1"/>
    <row r="31" spans="1:19" ht="23.1" customHeight="1">
      <c r="A31" s="20" t="s">
        <v>46</v>
      </c>
      <c r="B31" s="21"/>
      <c r="C31" s="21"/>
      <c r="D31" s="15"/>
      <c r="E31" s="15"/>
      <c r="F31" s="17"/>
      <c r="G31" s="17"/>
      <c r="H31" s="16"/>
      <c r="I31" s="17"/>
      <c r="J31" s="17"/>
      <c r="K31" s="16"/>
      <c r="L31" s="17"/>
      <c r="M31" s="16"/>
      <c r="N31" s="17"/>
      <c r="O31" s="16"/>
      <c r="P31" s="17"/>
      <c r="Q31" s="17"/>
      <c r="R31" s="17"/>
      <c r="S31" s="17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38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92D050"/>
  </sheetPr>
  <dimension ref="A1:J22"/>
  <sheetViews>
    <sheetView rightToLeft="1" view="pageBreakPreview" zoomScale="90" zoomScaleNormal="100" zoomScaleSheetLayoutView="90" workbookViewId="0">
      <selection activeCell="C48" sqref="C48"/>
    </sheetView>
  </sheetViews>
  <sheetFormatPr defaultRowHeight="18.75"/>
  <cols>
    <col min="1" max="1" width="25.875" style="45" bestFit="1" customWidth="1"/>
    <col min="2" max="2" width="9.125" style="45" customWidth="1"/>
    <col min="3" max="4" width="10.375" style="45" customWidth="1"/>
    <col min="5" max="5" width="9.125" style="45" customWidth="1"/>
    <col min="6" max="6" width="16.5" style="45" customWidth="1"/>
    <col min="7" max="7" width="9.125" style="45" customWidth="1"/>
    <col min="8" max="10" width="9.125" style="44" customWidth="1"/>
    <col min="11" max="16384" width="9" style="44"/>
  </cols>
  <sheetData>
    <row r="1" spans="1:10" ht="21">
      <c r="A1" s="106"/>
      <c r="B1" s="106"/>
      <c r="C1" s="106"/>
      <c r="D1" s="106"/>
      <c r="E1" s="106"/>
      <c r="F1" s="106"/>
      <c r="G1" s="106"/>
      <c r="H1" s="118"/>
      <c r="I1" s="118"/>
      <c r="J1" s="118"/>
    </row>
    <row r="2" spans="1:10" ht="21">
      <c r="A2" s="106" t="s">
        <v>2</v>
      </c>
      <c r="B2" s="106"/>
      <c r="C2" s="106"/>
      <c r="D2" s="106"/>
      <c r="E2" s="106"/>
      <c r="F2" s="106"/>
      <c r="G2" s="106"/>
      <c r="H2" s="118"/>
      <c r="I2" s="118"/>
      <c r="J2" s="118"/>
    </row>
    <row r="3" spans="1:10" ht="21">
      <c r="A3" s="106" t="s">
        <v>3</v>
      </c>
      <c r="B3" s="106"/>
      <c r="C3" s="106"/>
      <c r="D3" s="106"/>
      <c r="E3" s="106"/>
      <c r="F3" s="106"/>
      <c r="G3" s="106"/>
      <c r="H3" s="118"/>
      <c r="I3" s="118"/>
      <c r="J3" s="118"/>
    </row>
    <row r="4" spans="1:10" ht="21">
      <c r="A4" s="119" t="s">
        <v>134</v>
      </c>
      <c r="B4" s="119"/>
      <c r="C4" s="119"/>
      <c r="D4" s="119"/>
      <c r="E4" s="119"/>
      <c r="F4" s="119"/>
      <c r="G4" s="119"/>
    </row>
    <row r="5" spans="1:10" ht="21">
      <c r="A5" s="119" t="s">
        <v>135</v>
      </c>
      <c r="B5" s="119"/>
      <c r="C5" s="119"/>
      <c r="D5" s="119"/>
      <c r="E5" s="119"/>
      <c r="F5" s="119"/>
      <c r="G5" s="119"/>
    </row>
    <row r="6" spans="1:10" ht="21">
      <c r="B6" s="122" t="s">
        <v>136</v>
      </c>
      <c r="C6" s="122"/>
      <c r="D6" s="122"/>
      <c r="E6" s="122"/>
      <c r="F6" s="122"/>
      <c r="G6" s="122"/>
      <c r="H6" s="122"/>
      <c r="I6" s="122"/>
      <c r="J6" s="122"/>
    </row>
    <row r="7" spans="1:10" ht="14.45" customHeight="1">
      <c r="A7" s="107" t="s">
        <v>137</v>
      </c>
      <c r="B7" s="109" t="s">
        <v>10</v>
      </c>
      <c r="C7" s="116" t="s">
        <v>138</v>
      </c>
      <c r="D7" s="116" t="s">
        <v>139</v>
      </c>
      <c r="E7" s="116" t="s">
        <v>140</v>
      </c>
      <c r="F7" s="121" t="s">
        <v>141</v>
      </c>
      <c r="G7" s="116" t="s">
        <v>142</v>
      </c>
      <c r="H7" s="116"/>
      <c r="I7" s="116"/>
      <c r="J7" s="116"/>
    </row>
    <row r="8" spans="1:10" ht="27" customHeight="1">
      <c r="A8" s="104"/>
      <c r="B8" s="111"/>
      <c r="C8" s="117"/>
      <c r="D8" s="117"/>
      <c r="E8" s="117"/>
      <c r="F8" s="117"/>
      <c r="G8" s="117"/>
      <c r="H8" s="117"/>
      <c r="I8" s="117"/>
      <c r="J8" s="117"/>
    </row>
    <row r="9" spans="1:10" ht="23.1" customHeight="1">
      <c r="A9" s="29" t="s">
        <v>143</v>
      </c>
      <c r="B9" s="30">
        <v>813300</v>
      </c>
      <c r="C9" s="30">
        <v>1000000</v>
      </c>
      <c r="D9" s="30">
        <v>1000000</v>
      </c>
      <c r="E9" s="31">
        <v>0</v>
      </c>
      <c r="F9" s="30">
        <v>813152589375</v>
      </c>
      <c r="G9" s="32"/>
    </row>
    <row r="10" spans="1:10" ht="23.1" customHeight="1">
      <c r="A10" s="32" t="s">
        <v>144</v>
      </c>
      <c r="B10" s="30">
        <v>100000</v>
      </c>
      <c r="C10" s="30">
        <v>1000000</v>
      </c>
      <c r="D10" s="30">
        <v>1000000</v>
      </c>
      <c r="E10" s="31">
        <v>0</v>
      </c>
      <c r="F10" s="30">
        <v>99981875000</v>
      </c>
      <c r="G10" s="32"/>
    </row>
    <row r="11" spans="1:10" ht="23.1" customHeight="1">
      <c r="A11" s="32" t="s">
        <v>145</v>
      </c>
      <c r="B11" s="30">
        <v>500000</v>
      </c>
      <c r="C11" s="30">
        <v>1000000</v>
      </c>
      <c r="D11" s="30">
        <v>1000000</v>
      </c>
      <c r="E11" s="31">
        <v>0</v>
      </c>
      <c r="F11" s="30">
        <v>499909375000</v>
      </c>
      <c r="G11" s="32"/>
    </row>
    <row r="12" spans="1:10" ht="23.1" customHeight="1">
      <c r="A12" s="32" t="s">
        <v>146</v>
      </c>
      <c r="B12" s="30">
        <v>525000</v>
      </c>
      <c r="C12" s="30">
        <v>1000000</v>
      </c>
      <c r="D12" s="30">
        <v>1000000</v>
      </c>
      <c r="E12" s="31">
        <v>0</v>
      </c>
      <c r="F12" s="30">
        <v>524904843750</v>
      </c>
      <c r="G12" s="32"/>
    </row>
    <row r="13" spans="1:10" ht="23.1" customHeight="1">
      <c r="A13" s="32" t="s">
        <v>147</v>
      </c>
      <c r="B13" s="30">
        <v>250000</v>
      </c>
      <c r="C13" s="30">
        <v>1000000</v>
      </c>
      <c r="D13" s="30">
        <v>1000000</v>
      </c>
      <c r="E13" s="31">
        <v>0</v>
      </c>
      <c r="F13" s="30">
        <v>249954687500</v>
      </c>
      <c r="G13" s="32"/>
    </row>
    <row r="14" spans="1:10" ht="23.1" customHeight="1">
      <c r="A14" s="32" t="s">
        <v>148</v>
      </c>
      <c r="B14" s="30">
        <v>679000</v>
      </c>
      <c r="C14" s="30">
        <v>1000000</v>
      </c>
      <c r="D14" s="30">
        <v>1000000</v>
      </c>
      <c r="E14" s="31">
        <v>0</v>
      </c>
      <c r="F14" s="30">
        <v>678876931250</v>
      </c>
      <c r="G14" s="32"/>
    </row>
    <row r="15" spans="1:10" ht="23.1" customHeight="1">
      <c r="A15" s="32" t="s">
        <v>149</v>
      </c>
      <c r="B15" s="30">
        <v>370000</v>
      </c>
      <c r="C15" s="30">
        <v>1000000</v>
      </c>
      <c r="D15" s="30">
        <v>1000000</v>
      </c>
      <c r="E15" s="31">
        <v>0</v>
      </c>
      <c r="F15" s="30">
        <v>369932937500</v>
      </c>
      <c r="G15" s="32"/>
    </row>
    <row r="16" spans="1:10" ht="23.1" customHeight="1">
      <c r="A16" s="32" t="s">
        <v>150</v>
      </c>
      <c r="B16" s="30">
        <v>4500000</v>
      </c>
      <c r="C16" s="30">
        <v>1000000</v>
      </c>
      <c r="D16" s="30">
        <v>1000000</v>
      </c>
      <c r="E16" s="31">
        <v>0</v>
      </c>
      <c r="F16" s="30">
        <v>4499184375000</v>
      </c>
      <c r="G16" s="32"/>
    </row>
    <row r="17" spans="1:10" ht="23.1" customHeight="1">
      <c r="A17" s="32" t="s">
        <v>151</v>
      </c>
      <c r="B17" s="30">
        <v>1214000</v>
      </c>
      <c r="C17" s="30">
        <v>1000000</v>
      </c>
      <c r="D17" s="30">
        <v>1000000</v>
      </c>
      <c r="E17" s="31">
        <v>0</v>
      </c>
      <c r="F17" s="30">
        <v>1213779962500</v>
      </c>
      <c r="G17" s="32"/>
    </row>
    <row r="18" spans="1:10" ht="23.1" customHeight="1">
      <c r="A18" s="32" t="s">
        <v>152</v>
      </c>
      <c r="B18" s="30">
        <v>350000</v>
      </c>
      <c r="C18" s="30">
        <v>1000000</v>
      </c>
      <c r="D18" s="30">
        <v>1000000</v>
      </c>
      <c r="E18" s="31">
        <v>0</v>
      </c>
      <c r="F18" s="30">
        <v>349936562500</v>
      </c>
      <c r="G18" s="32"/>
    </row>
    <row r="19" spans="1:10" ht="23.1" customHeight="1">
      <c r="A19" s="32" t="s">
        <v>153</v>
      </c>
      <c r="B19" s="30">
        <v>500000</v>
      </c>
      <c r="C19" s="30">
        <v>1000000</v>
      </c>
      <c r="D19" s="30">
        <v>1000000</v>
      </c>
      <c r="E19" s="31">
        <v>0</v>
      </c>
      <c r="F19" s="30">
        <v>499909375000</v>
      </c>
      <c r="G19" s="32"/>
    </row>
    <row r="20" spans="1:10" ht="23.1" customHeight="1" thickBot="1">
      <c r="A20" s="32" t="s">
        <v>45</v>
      </c>
      <c r="B20" s="52">
        <v>9801300</v>
      </c>
      <c r="C20" s="31"/>
      <c r="D20" s="31"/>
      <c r="E20" s="31"/>
      <c r="F20" s="52">
        <v>9799523514375</v>
      </c>
      <c r="G20" s="32"/>
    </row>
    <row r="21" spans="1:10" ht="23.1" customHeight="1" thickTop="1">
      <c r="A21" s="47" t="s">
        <v>46</v>
      </c>
      <c r="B21" s="30"/>
      <c r="C21" s="48"/>
      <c r="D21" s="48"/>
      <c r="E21" s="49"/>
      <c r="F21" s="48"/>
      <c r="G21" s="82"/>
      <c r="H21" s="82"/>
      <c r="I21" s="82"/>
      <c r="J21" s="82"/>
    </row>
    <row r="22" spans="1:10">
      <c r="C22" s="46"/>
      <c r="E22" s="51"/>
      <c r="F22" s="50"/>
      <c r="G22" s="120"/>
      <c r="H22" s="120"/>
      <c r="I22" s="120"/>
      <c r="J22" s="120"/>
    </row>
  </sheetData>
  <mergeCells count="14">
    <mergeCell ref="G22:J22"/>
    <mergeCell ref="E7:E8"/>
    <mergeCell ref="F7:F8"/>
    <mergeCell ref="G7:J8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68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25"/>
  <sheetViews>
    <sheetView rightToLeft="1" view="pageBreakPreview" topLeftCell="A13" zoomScale="106" zoomScaleNormal="100" zoomScaleSheetLayoutView="106" workbookViewId="0">
      <selection activeCell="I21" sqref="I21:I27"/>
    </sheetView>
  </sheetViews>
  <sheetFormatPr defaultColWidth="9" defaultRowHeight="18.75"/>
  <cols>
    <col min="1" max="1" width="35.25" style="45" bestFit="1" customWidth="1"/>
    <col min="2" max="2" width="19" style="45" bestFit="1" customWidth="1"/>
    <col min="3" max="3" width="13.375" style="45" bestFit="1" customWidth="1"/>
    <col min="4" max="4" width="12.5" style="45" bestFit="1" customWidth="1"/>
    <col min="5" max="5" width="14.5" style="45" bestFit="1" customWidth="1"/>
    <col min="6" max="6" width="19" style="45" bestFit="1" customWidth="1"/>
    <col min="7" max="7" width="19.125" style="45" bestFit="1" customWidth="1"/>
    <col min="8" max="8" width="18" style="45" bestFit="1" customWidth="1"/>
    <col min="9" max="9" width="16.5" style="45" bestFit="1" customWidth="1"/>
    <col min="10" max="10" width="8.625" style="45" bestFit="1" customWidth="1"/>
    <col min="11" max="11" width="9" style="44" customWidth="1"/>
    <col min="12" max="12" width="17.375" style="44" bestFit="1" customWidth="1"/>
    <col min="13" max="16384" width="9" style="44"/>
  </cols>
  <sheetData>
    <row r="1" spans="1:10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10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</row>
    <row r="3" spans="1:10" ht="21">
      <c r="A3" s="106" t="s">
        <v>3</v>
      </c>
      <c r="B3" s="106"/>
      <c r="C3" s="106"/>
      <c r="D3" s="106"/>
      <c r="E3" s="106"/>
      <c r="F3" s="106"/>
      <c r="G3" s="106"/>
      <c r="H3" s="106"/>
      <c r="I3" s="106"/>
    </row>
    <row r="4" spans="1:10">
      <c r="A4" s="110" t="s">
        <v>156</v>
      </c>
      <c r="B4" s="110"/>
      <c r="C4" s="110"/>
      <c r="D4" s="110"/>
      <c r="E4" s="110"/>
      <c r="F4" s="110"/>
      <c r="G4" s="110"/>
      <c r="H4" s="110"/>
      <c r="I4" s="110"/>
    </row>
    <row r="5" spans="1:10" ht="19.5" thickBot="1">
      <c r="B5" s="53"/>
      <c r="C5" s="53"/>
      <c r="D5" s="53"/>
      <c r="E5" s="53"/>
      <c r="F5" s="53"/>
      <c r="G5" s="53"/>
      <c r="H5" s="53"/>
      <c r="I5" s="53"/>
      <c r="J5" s="53"/>
    </row>
    <row r="6" spans="1:10" ht="18.75" customHeight="1" thickBot="1">
      <c r="A6" s="33"/>
      <c r="B6" s="104" t="s">
        <v>157</v>
      </c>
      <c r="C6" s="104"/>
      <c r="D6" s="104"/>
      <c r="E6" s="104"/>
      <c r="F6" s="34" t="s">
        <v>6</v>
      </c>
      <c r="G6" s="111" t="s">
        <v>7</v>
      </c>
      <c r="H6" s="111"/>
      <c r="I6" s="111" t="s">
        <v>8</v>
      </c>
      <c r="J6" s="111"/>
    </row>
    <row r="7" spans="1:10" ht="31.9" customHeight="1">
      <c r="A7" s="55" t="s">
        <v>158</v>
      </c>
      <c r="B7" s="56" t="s">
        <v>159</v>
      </c>
      <c r="C7" s="56" t="s">
        <v>160</v>
      </c>
      <c r="D7" s="56" t="s">
        <v>161</v>
      </c>
      <c r="E7" s="56" t="s">
        <v>154</v>
      </c>
      <c r="F7" s="57" t="s">
        <v>162</v>
      </c>
      <c r="G7" s="56" t="s">
        <v>163</v>
      </c>
      <c r="H7" s="56" t="s">
        <v>164</v>
      </c>
      <c r="I7" s="54" t="s">
        <v>162</v>
      </c>
      <c r="J7" s="54" t="s">
        <v>155</v>
      </c>
    </row>
    <row r="8" spans="1:10" ht="23.1" customHeight="1">
      <c r="A8" s="36" t="s">
        <v>169</v>
      </c>
      <c r="B8" s="36" t="s">
        <v>170</v>
      </c>
      <c r="C8" s="36" t="s">
        <v>171</v>
      </c>
      <c r="D8" s="36" t="s">
        <v>122</v>
      </c>
      <c r="E8" s="36">
        <v>10</v>
      </c>
      <c r="F8" s="41">
        <v>1599280</v>
      </c>
      <c r="G8" s="41">
        <v>8603</v>
      </c>
      <c r="H8" s="41">
        <v>0</v>
      </c>
      <c r="I8" s="41">
        <v>1607883</v>
      </c>
      <c r="J8" s="31">
        <f t="shared" ref="J8:J19" si="0">I8/16559222558173*100</f>
        <v>9.7098942559136648E-6</v>
      </c>
    </row>
    <row r="9" spans="1:10" ht="23.1" customHeight="1">
      <c r="A9" s="36" t="s">
        <v>172</v>
      </c>
      <c r="B9" s="36" t="s">
        <v>173</v>
      </c>
      <c r="C9" s="36" t="s">
        <v>166</v>
      </c>
      <c r="D9" s="36" t="s">
        <v>122</v>
      </c>
      <c r="E9" s="36">
        <v>22.5</v>
      </c>
      <c r="F9" s="41">
        <v>500000000000</v>
      </c>
      <c r="G9" s="41">
        <v>0</v>
      </c>
      <c r="H9" s="41">
        <v>500000000000</v>
      </c>
      <c r="I9" s="41">
        <v>0</v>
      </c>
      <c r="J9" s="31">
        <f t="shared" si="0"/>
        <v>0</v>
      </c>
    </row>
    <row r="10" spans="1:10" ht="23.1" customHeight="1">
      <c r="A10" s="36" t="s">
        <v>175</v>
      </c>
      <c r="B10" s="36" t="s">
        <v>176</v>
      </c>
      <c r="C10" s="36" t="s">
        <v>171</v>
      </c>
      <c r="D10" s="36" t="s">
        <v>122</v>
      </c>
      <c r="E10" s="36">
        <v>10</v>
      </c>
      <c r="F10" s="41">
        <v>6560090931</v>
      </c>
      <c r="G10" s="41">
        <v>1367417014633</v>
      </c>
      <c r="H10" s="41">
        <v>1371697249624</v>
      </c>
      <c r="I10" s="41">
        <v>2279855940</v>
      </c>
      <c r="J10" s="31">
        <f t="shared" si="0"/>
        <v>1.3767892375326222E-2</v>
      </c>
    </row>
    <row r="11" spans="1:10" ht="23.1" customHeight="1">
      <c r="A11" s="36" t="s">
        <v>177</v>
      </c>
      <c r="B11" s="36" t="s">
        <v>178</v>
      </c>
      <c r="C11" s="36" t="s">
        <v>179</v>
      </c>
      <c r="D11" s="36" t="s">
        <v>122</v>
      </c>
      <c r="E11" s="36">
        <v>10</v>
      </c>
      <c r="F11" s="41">
        <v>121444791</v>
      </c>
      <c r="G11" s="41">
        <v>661539726025</v>
      </c>
      <c r="H11" s="41">
        <v>656850900000</v>
      </c>
      <c r="I11" s="41">
        <v>4810270816</v>
      </c>
      <c r="J11" s="31">
        <f t="shared" si="0"/>
        <v>2.9048892839632946E-2</v>
      </c>
    </row>
    <row r="12" spans="1:10" ht="23.1" customHeight="1">
      <c r="A12" s="36" t="s">
        <v>180</v>
      </c>
      <c r="B12" s="36" t="s">
        <v>181</v>
      </c>
      <c r="C12" s="36" t="s">
        <v>171</v>
      </c>
      <c r="D12" s="36" t="s">
        <v>122</v>
      </c>
      <c r="E12" s="36">
        <v>10</v>
      </c>
      <c r="F12" s="41">
        <v>10000000</v>
      </c>
      <c r="G12" s="41">
        <v>44416</v>
      </c>
      <c r="H12" s="41">
        <v>162400</v>
      </c>
      <c r="I12" s="41">
        <v>9882016</v>
      </c>
      <c r="J12" s="31">
        <f t="shared" si="0"/>
        <v>5.967681130731958E-5</v>
      </c>
    </row>
    <row r="13" spans="1:10" ht="23.1" customHeight="1">
      <c r="A13" s="36" t="s">
        <v>182</v>
      </c>
      <c r="B13" s="36" t="s">
        <v>183</v>
      </c>
      <c r="C13" s="36" t="s">
        <v>166</v>
      </c>
      <c r="D13" s="36" t="s">
        <v>122</v>
      </c>
      <c r="E13" s="36">
        <v>22.5</v>
      </c>
      <c r="F13" s="41">
        <v>140000000000</v>
      </c>
      <c r="G13" s="41">
        <v>0</v>
      </c>
      <c r="H13" s="41">
        <v>140000000000</v>
      </c>
      <c r="I13" s="41">
        <v>0</v>
      </c>
      <c r="J13" s="31">
        <f t="shared" si="0"/>
        <v>0</v>
      </c>
    </row>
    <row r="14" spans="1:10" ht="23.1" customHeight="1">
      <c r="A14" s="36" t="s">
        <v>185</v>
      </c>
      <c r="B14" s="36" t="s">
        <v>186</v>
      </c>
      <c r="C14" s="36" t="s">
        <v>171</v>
      </c>
      <c r="D14" s="36" t="s">
        <v>122</v>
      </c>
      <c r="E14" s="36">
        <v>10</v>
      </c>
      <c r="F14" s="41">
        <v>12965747003</v>
      </c>
      <c r="G14" s="41">
        <v>3847233899</v>
      </c>
      <c r="H14" s="41">
        <v>16810737200</v>
      </c>
      <c r="I14" s="41">
        <v>2243702</v>
      </c>
      <c r="J14" s="31">
        <f t="shared" si="0"/>
        <v>1.3549561231620709E-5</v>
      </c>
    </row>
    <row r="15" spans="1:10" ht="23.1" customHeight="1">
      <c r="A15" s="36" t="s">
        <v>187</v>
      </c>
      <c r="B15" s="36" t="s">
        <v>188</v>
      </c>
      <c r="C15" s="36" t="s">
        <v>166</v>
      </c>
      <c r="D15" s="36" t="s">
        <v>122</v>
      </c>
      <c r="E15" s="36">
        <v>22.5</v>
      </c>
      <c r="F15" s="41">
        <v>380000000000</v>
      </c>
      <c r="G15" s="41">
        <v>0</v>
      </c>
      <c r="H15" s="41">
        <v>380000000000</v>
      </c>
      <c r="I15" s="41">
        <v>0</v>
      </c>
      <c r="J15" s="31">
        <f t="shared" si="0"/>
        <v>0</v>
      </c>
    </row>
    <row r="16" spans="1:10" ht="23.1" customHeight="1">
      <c r="A16" s="36" t="s">
        <v>189</v>
      </c>
      <c r="B16" s="36" t="s">
        <v>190</v>
      </c>
      <c r="C16" s="36" t="s">
        <v>166</v>
      </c>
      <c r="D16" s="36" t="s">
        <v>122</v>
      </c>
      <c r="E16" s="36">
        <v>22.5</v>
      </c>
      <c r="F16" s="41">
        <v>0</v>
      </c>
      <c r="G16" s="41">
        <v>350000000000</v>
      </c>
      <c r="H16" s="41">
        <v>0</v>
      </c>
      <c r="I16" s="41">
        <v>350000000000</v>
      </c>
      <c r="J16" s="31">
        <f t="shared" si="0"/>
        <v>2.1136257983757418</v>
      </c>
    </row>
    <row r="17" spans="1:10" ht="23.1" customHeight="1">
      <c r="A17" s="36" t="s">
        <v>191</v>
      </c>
      <c r="B17" s="36" t="s">
        <v>192</v>
      </c>
      <c r="C17" s="36" t="s">
        <v>171</v>
      </c>
      <c r="D17" s="36" t="s">
        <v>122</v>
      </c>
      <c r="E17" s="36">
        <v>10</v>
      </c>
      <c r="F17" s="41">
        <v>0</v>
      </c>
      <c r="G17" s="41">
        <v>350000250000</v>
      </c>
      <c r="H17" s="41">
        <v>350000092240</v>
      </c>
      <c r="I17" s="41">
        <v>157760</v>
      </c>
      <c r="J17" s="31">
        <f t="shared" si="0"/>
        <v>9.5270173129073435E-7</v>
      </c>
    </row>
    <row r="18" spans="1:10" ht="23.1" customHeight="1">
      <c r="A18" s="36" t="s">
        <v>193</v>
      </c>
      <c r="B18" s="36" t="s">
        <v>194</v>
      </c>
      <c r="C18" s="36" t="s">
        <v>166</v>
      </c>
      <c r="D18" s="36" t="s">
        <v>122</v>
      </c>
      <c r="E18" s="36">
        <v>10</v>
      </c>
      <c r="F18" s="41">
        <v>0</v>
      </c>
      <c r="G18" s="41">
        <v>350000000000</v>
      </c>
      <c r="H18" s="41">
        <v>0</v>
      </c>
      <c r="I18" s="41">
        <v>350000000000</v>
      </c>
      <c r="J18" s="31">
        <f t="shared" si="0"/>
        <v>2.1136257983757418</v>
      </c>
    </row>
    <row r="19" spans="1:10" ht="23.1" customHeight="1">
      <c r="A19" s="36" t="s">
        <v>195</v>
      </c>
      <c r="B19" s="36" t="s">
        <v>196</v>
      </c>
      <c r="C19" s="36" t="s">
        <v>171</v>
      </c>
      <c r="D19" s="36" t="s">
        <v>122</v>
      </c>
      <c r="E19" s="36">
        <v>10</v>
      </c>
      <c r="F19" s="41">
        <v>0</v>
      </c>
      <c r="G19" s="41">
        <v>1025000040000</v>
      </c>
      <c r="H19" s="41">
        <v>1018534246575</v>
      </c>
      <c r="I19" s="41">
        <v>6465793425</v>
      </c>
      <c r="J19" s="31">
        <f t="shared" si="0"/>
        <v>3.9046479400137848E-2</v>
      </c>
    </row>
    <row r="20" spans="1:10" ht="23.1" customHeight="1" thickBot="1">
      <c r="A20" s="36" t="s">
        <v>45</v>
      </c>
      <c r="B20" s="32"/>
      <c r="C20" s="32"/>
      <c r="D20" s="36"/>
      <c r="E20" s="36"/>
      <c r="F20" s="42">
        <f>SUM(F8:F19)</f>
        <v>1039658882005</v>
      </c>
      <c r="G20" s="42">
        <f>SUM(G8:G19)</f>
        <v>4107804317576</v>
      </c>
      <c r="H20" s="42">
        <f>SUM(H8:H19)</f>
        <v>4433893388039</v>
      </c>
      <c r="I20" s="42">
        <f>SUM(I8:I19)</f>
        <v>713569811542</v>
      </c>
      <c r="J20" s="38">
        <f>SUM(J8:J19)</f>
        <v>4.3091987503351072</v>
      </c>
    </row>
    <row r="21" spans="1:10" ht="23.1" customHeight="1" thickTop="1">
      <c r="A21" s="47" t="s">
        <v>46</v>
      </c>
      <c r="B21" s="47"/>
      <c r="C21" s="47"/>
      <c r="D21" s="47"/>
      <c r="E21" s="47"/>
      <c r="F21" s="58"/>
      <c r="G21" s="123"/>
      <c r="H21" s="123"/>
      <c r="I21" s="58"/>
      <c r="J21" s="31"/>
    </row>
    <row r="22" spans="1:10">
      <c r="I22" s="84"/>
    </row>
    <row r="23" spans="1:10">
      <c r="I23" s="84"/>
    </row>
    <row r="24" spans="1:10">
      <c r="I24" s="84"/>
    </row>
    <row r="25" spans="1:10">
      <c r="C25" s="45" t="s">
        <v>197</v>
      </c>
      <c r="I25" s="41"/>
    </row>
  </sheetData>
  <mergeCells count="8">
    <mergeCell ref="G21:H21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68" orientation="landscape" horizontalDpi="4294967295" verticalDpi="4294967295" r:id="rId1"/>
  <headerFooter differentOddEven="1" differentFirst="1"/>
  <ignoredErrors>
    <ignoredError sqref="B8 B12 B14 B17:B1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15"/>
  <sheetViews>
    <sheetView rightToLeft="1" view="pageBreakPreview" zoomScale="106" zoomScaleNormal="106" zoomScaleSheetLayoutView="106" workbookViewId="0">
      <selection activeCell="C13" sqref="C13:C17"/>
    </sheetView>
  </sheetViews>
  <sheetFormatPr defaultColWidth="13" defaultRowHeight="18.75"/>
  <cols>
    <col min="1" max="1" width="53.875" style="32" bestFit="1" customWidth="1"/>
    <col min="2" max="2" width="13" style="45" customWidth="1"/>
    <col min="3" max="3" width="18" style="45" bestFit="1" customWidth="1"/>
    <col min="4" max="4" width="16.25" style="45" customWidth="1"/>
    <col min="5" max="5" width="17.625" style="45" customWidth="1"/>
    <col min="6" max="6" width="13" style="44" customWidth="1"/>
    <col min="7" max="7" width="12" style="44" bestFit="1" customWidth="1"/>
    <col min="8" max="20" width="13" style="44" customWidth="1"/>
    <col min="21" max="16384" width="13" style="44"/>
  </cols>
  <sheetData>
    <row r="1" spans="1:19" ht="21">
      <c r="A1" s="106" t="s">
        <v>0</v>
      </c>
      <c r="B1" s="106"/>
      <c r="C1" s="106"/>
      <c r="D1" s="106"/>
      <c r="E1" s="106"/>
    </row>
    <row r="2" spans="1:19" ht="21">
      <c r="A2" s="106" t="s">
        <v>198</v>
      </c>
      <c r="B2" s="106"/>
      <c r="C2" s="106"/>
      <c r="D2" s="106"/>
      <c r="E2" s="106"/>
    </row>
    <row r="3" spans="1:19" ht="21">
      <c r="A3" s="106" t="s">
        <v>199</v>
      </c>
      <c r="B3" s="106"/>
      <c r="C3" s="106"/>
      <c r="D3" s="106"/>
      <c r="E3" s="106"/>
    </row>
    <row r="4" spans="1:19">
      <c r="A4" s="110" t="s">
        <v>200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>
      <c r="A5" s="35" t="s">
        <v>201</v>
      </c>
      <c r="B5" s="35" t="s">
        <v>202</v>
      </c>
      <c r="C5" s="35" t="s">
        <v>162</v>
      </c>
      <c r="D5" s="35" t="s">
        <v>203</v>
      </c>
      <c r="E5" s="35" t="s">
        <v>204</v>
      </c>
    </row>
    <row r="6" spans="1:19" ht="23.1" customHeight="1">
      <c r="A6" s="59" t="s">
        <v>205</v>
      </c>
      <c r="B6" s="36" t="s">
        <v>206</v>
      </c>
      <c r="C6" s="30">
        <f>'درآمد سرمایه گذاری در سهام و ص '!J595</f>
        <v>549455707502</v>
      </c>
      <c r="D6" s="31">
        <f>C6/$C$10*100</f>
        <v>23.575446810875018</v>
      </c>
      <c r="E6" s="31">
        <f>C6/16559222558173*100</f>
        <v>3.318125024117208</v>
      </c>
    </row>
    <row r="7" spans="1:19" ht="23.1" customHeight="1">
      <c r="A7" s="36" t="s">
        <v>207</v>
      </c>
      <c r="B7" s="36" t="s">
        <v>208</v>
      </c>
      <c r="C7" s="30">
        <f>'درآمد سرمایه گذاری در اوراق بها'!I25</f>
        <v>1575564085418</v>
      </c>
      <c r="D7" s="31">
        <f t="shared" ref="D7:D9" si="0">C7/$C$10*100</f>
        <v>67.602587043400206</v>
      </c>
      <c r="E7" s="31">
        <f t="shared" ref="E7:E10" si="1">C7/16559222558173*100</f>
        <v>9.5147225655250445</v>
      </c>
    </row>
    <row r="8" spans="1:19" ht="23.1" customHeight="1">
      <c r="A8" s="36" t="s">
        <v>209</v>
      </c>
      <c r="B8" s="36" t="s">
        <v>210</v>
      </c>
      <c r="C8" s="30">
        <f>'درآمد سپرده بانکی'!D23</f>
        <v>196704972400</v>
      </c>
      <c r="D8" s="31">
        <f t="shared" si="0"/>
        <v>8.4400026261151506</v>
      </c>
      <c r="E8" s="31">
        <f t="shared" si="1"/>
        <v>1.1878877266669379</v>
      </c>
    </row>
    <row r="9" spans="1:19" ht="23.1" customHeight="1">
      <c r="A9" s="36" t="s">
        <v>211</v>
      </c>
      <c r="B9" s="36" t="s">
        <v>212</v>
      </c>
      <c r="C9" s="30">
        <f>'سایر درآمدها'!C11</f>
        <v>8902144574</v>
      </c>
      <c r="D9" s="31">
        <f t="shared" si="0"/>
        <v>0.38196351960961789</v>
      </c>
      <c r="E9" s="31">
        <f t="shared" si="1"/>
        <v>5.3759435521362933E-2</v>
      </c>
    </row>
    <row r="10" spans="1:19" ht="23.1" customHeight="1" thickBot="1">
      <c r="A10" s="36" t="s">
        <v>45</v>
      </c>
      <c r="B10" s="36"/>
      <c r="C10" s="52">
        <f>SUM(C6:C9)</f>
        <v>2330626909894</v>
      </c>
      <c r="D10" s="52">
        <f>SUM(D6:D9)</f>
        <v>99.999999999999986</v>
      </c>
      <c r="E10" s="38">
        <f t="shared" si="1"/>
        <v>14.074494751830555</v>
      </c>
    </row>
    <row r="11" spans="1:19" ht="23.1" customHeight="1" thickTop="1">
      <c r="A11" s="60" t="s">
        <v>46</v>
      </c>
      <c r="B11" s="61"/>
      <c r="C11" s="58"/>
      <c r="D11" s="58"/>
      <c r="E11" s="62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3" spans="1:19">
      <c r="C13" s="102"/>
    </row>
    <row r="14" spans="1:19">
      <c r="C14" s="103"/>
    </row>
    <row r="15" spans="1:19">
      <c r="C15" s="102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36"/>
  <sheetViews>
    <sheetView rightToLeft="1" view="pageBreakPreview" topLeftCell="A4" zoomScale="60" zoomScaleNormal="106" workbookViewId="0">
      <selection activeCell="J34" sqref="H32:J34"/>
    </sheetView>
  </sheetViews>
  <sheetFormatPr defaultColWidth="13" defaultRowHeight="18.75"/>
  <cols>
    <col min="1" max="1" width="27.625" style="45" bestFit="1" customWidth="1"/>
    <col min="2" max="2" width="13.25" style="45" customWidth="1"/>
    <col min="3" max="3" width="22.125" style="45" customWidth="1"/>
    <col min="4" max="4" width="15.375" style="45" customWidth="1"/>
    <col min="5" max="7" width="17.375" style="45" bestFit="1" customWidth="1"/>
    <col min="8" max="8" width="18.5" style="45" bestFit="1" customWidth="1"/>
    <col min="9" max="10" width="18.875" style="45" bestFit="1" customWidth="1"/>
    <col min="11" max="14" width="13" style="45" customWidth="1"/>
    <col min="15" max="16384" width="13" style="45"/>
  </cols>
  <sheetData>
    <row r="1" spans="1:13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3" ht="21">
      <c r="A2" s="106" t="s">
        <v>198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ht="21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3">
      <c r="A4" s="110" t="s">
        <v>213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6.5" customHeight="1">
      <c r="B5" s="111" t="s">
        <v>214</v>
      </c>
      <c r="C5" s="111"/>
      <c r="D5" s="111"/>
      <c r="E5" s="124" t="s">
        <v>215</v>
      </c>
      <c r="F5" s="124"/>
      <c r="G5" s="124"/>
      <c r="H5" s="124" t="s">
        <v>216</v>
      </c>
      <c r="I5" s="124"/>
      <c r="J5" s="124"/>
      <c r="K5" s="63"/>
      <c r="L5" s="63"/>
      <c r="M5" s="63"/>
    </row>
    <row r="6" spans="1:13" s="36" customFormat="1" ht="47.25" customHeight="1">
      <c r="A6" s="35" t="s">
        <v>48</v>
      </c>
      <c r="B6" s="35" t="s">
        <v>217</v>
      </c>
      <c r="C6" s="35" t="s">
        <v>218</v>
      </c>
      <c r="D6" s="35" t="s">
        <v>219</v>
      </c>
      <c r="E6" s="35" t="s">
        <v>220</v>
      </c>
      <c r="F6" s="35" t="s">
        <v>221</v>
      </c>
      <c r="G6" s="35" t="s">
        <v>222</v>
      </c>
      <c r="H6" s="35" t="s">
        <v>220</v>
      </c>
      <c r="I6" s="35" t="s">
        <v>221</v>
      </c>
      <c r="J6" s="35" t="s">
        <v>222</v>
      </c>
    </row>
    <row r="7" spans="1:13" ht="23.1" customHeight="1">
      <c r="A7" s="29" t="s">
        <v>39</v>
      </c>
      <c r="B7" s="36" t="s">
        <v>223</v>
      </c>
      <c r="C7" s="30">
        <v>1400000</v>
      </c>
      <c r="D7" s="30">
        <v>774</v>
      </c>
      <c r="E7" s="41">
        <v>0</v>
      </c>
      <c r="F7" s="41">
        <v>0</v>
      </c>
      <c r="G7" s="41">
        <v>0</v>
      </c>
      <c r="H7" s="41">
        <v>1083600000</v>
      </c>
      <c r="I7" s="41">
        <v>0</v>
      </c>
      <c r="J7" s="41">
        <v>1083600000</v>
      </c>
    </row>
    <row r="8" spans="1:13" ht="23.1" customHeight="1">
      <c r="A8" s="32" t="s">
        <v>29</v>
      </c>
      <c r="B8" s="36" t="s">
        <v>224</v>
      </c>
      <c r="C8" s="30">
        <v>5657000</v>
      </c>
      <c r="D8" s="30">
        <v>2</v>
      </c>
      <c r="E8" s="41">
        <v>0</v>
      </c>
      <c r="F8" s="41">
        <v>0</v>
      </c>
      <c r="G8" s="41">
        <v>0</v>
      </c>
      <c r="H8" s="41">
        <v>11314000</v>
      </c>
      <c r="I8" s="41">
        <v>0</v>
      </c>
      <c r="J8" s="41">
        <v>11314000</v>
      </c>
    </row>
    <row r="9" spans="1:13" ht="23.1" customHeight="1">
      <c r="A9" s="32" t="s">
        <v>28</v>
      </c>
      <c r="B9" s="36" t="s">
        <v>225</v>
      </c>
      <c r="C9" s="30">
        <v>9101000</v>
      </c>
      <c r="D9" s="30">
        <v>700</v>
      </c>
      <c r="E9" s="41">
        <v>0</v>
      </c>
      <c r="F9" s="41">
        <v>0</v>
      </c>
      <c r="G9" s="41">
        <v>0</v>
      </c>
      <c r="H9" s="41">
        <v>6370700000</v>
      </c>
      <c r="I9" s="41">
        <v>0</v>
      </c>
      <c r="J9" s="41">
        <v>6370700000</v>
      </c>
    </row>
    <row r="10" spans="1:13" ht="23.1" customHeight="1">
      <c r="A10" s="32" t="s">
        <v>226</v>
      </c>
      <c r="B10" s="36" t="s">
        <v>227</v>
      </c>
      <c r="C10" s="30">
        <v>64432</v>
      </c>
      <c r="D10" s="30">
        <v>1920</v>
      </c>
      <c r="E10" s="41">
        <v>0</v>
      </c>
      <c r="F10" s="41">
        <v>2487420</v>
      </c>
      <c r="G10" s="41">
        <v>2487420</v>
      </c>
      <c r="H10" s="41">
        <v>123709440</v>
      </c>
      <c r="I10" s="41">
        <v>-84674</v>
      </c>
      <c r="J10" s="41">
        <v>123624766</v>
      </c>
    </row>
    <row r="11" spans="1:13" ht="23.1" customHeight="1">
      <c r="A11" s="32" t="s">
        <v>42</v>
      </c>
      <c r="B11" s="36" t="s">
        <v>228</v>
      </c>
      <c r="C11" s="30">
        <v>14634155</v>
      </c>
      <c r="D11" s="30">
        <v>82</v>
      </c>
      <c r="E11" s="41">
        <v>0</v>
      </c>
      <c r="F11" s="41">
        <v>0</v>
      </c>
      <c r="G11" s="41">
        <v>0</v>
      </c>
      <c r="H11" s="41">
        <v>1200000710</v>
      </c>
      <c r="I11" s="41">
        <v>0</v>
      </c>
      <c r="J11" s="41">
        <v>1200000710</v>
      </c>
    </row>
    <row r="12" spans="1:13" ht="23.1" customHeight="1">
      <c r="A12" s="32" t="s">
        <v>37</v>
      </c>
      <c r="B12" s="36" t="s">
        <v>228</v>
      </c>
      <c r="C12" s="30">
        <v>77611598</v>
      </c>
      <c r="D12" s="30">
        <v>17</v>
      </c>
      <c r="E12" s="41">
        <v>0</v>
      </c>
      <c r="F12" s="41">
        <v>0</v>
      </c>
      <c r="G12" s="41">
        <v>0</v>
      </c>
      <c r="H12" s="41">
        <v>1319397166</v>
      </c>
      <c r="I12" s="41">
        <v>0</v>
      </c>
      <c r="J12" s="41">
        <v>1319397166</v>
      </c>
    </row>
    <row r="13" spans="1:13" ht="23.1" customHeight="1">
      <c r="A13" s="32" t="s">
        <v>31</v>
      </c>
      <c r="B13" s="36" t="s">
        <v>229</v>
      </c>
      <c r="C13" s="30">
        <v>150340503</v>
      </c>
      <c r="D13" s="30">
        <v>66</v>
      </c>
      <c r="E13" s="41">
        <v>0</v>
      </c>
      <c r="F13" s="41">
        <v>0</v>
      </c>
      <c r="G13" s="41">
        <v>0</v>
      </c>
      <c r="H13" s="41">
        <v>9922473198</v>
      </c>
      <c r="I13" s="41">
        <v>0</v>
      </c>
      <c r="J13" s="41">
        <v>9922473198</v>
      </c>
    </row>
    <row r="14" spans="1:13" ht="23.1" customHeight="1">
      <c r="A14" s="32" t="s">
        <v>230</v>
      </c>
      <c r="B14" s="36" t="s">
        <v>231</v>
      </c>
      <c r="C14" s="30">
        <v>22579</v>
      </c>
      <c r="D14" s="30">
        <v>105</v>
      </c>
      <c r="E14" s="41">
        <v>0</v>
      </c>
      <c r="F14" s="41">
        <v>40516</v>
      </c>
      <c r="G14" s="41">
        <v>40516</v>
      </c>
      <c r="H14" s="41">
        <v>2370795</v>
      </c>
      <c r="I14" s="41">
        <v>-188348</v>
      </c>
      <c r="J14" s="41">
        <v>2182447</v>
      </c>
    </row>
    <row r="15" spans="1:13" ht="23.1" customHeight="1">
      <c r="A15" s="32" t="s">
        <v>30</v>
      </c>
      <c r="B15" s="36" t="s">
        <v>232</v>
      </c>
      <c r="C15" s="30">
        <v>33586</v>
      </c>
      <c r="D15" s="30">
        <v>4200</v>
      </c>
      <c r="E15" s="41">
        <v>0</v>
      </c>
      <c r="F15" s="41">
        <v>3578321</v>
      </c>
      <c r="G15" s="41">
        <v>3578321</v>
      </c>
      <c r="H15" s="41">
        <v>141061200</v>
      </c>
      <c r="I15" s="41">
        <v>0</v>
      </c>
      <c r="J15" s="41">
        <v>141061200</v>
      </c>
    </row>
    <row r="16" spans="1:13" ht="23.1" customHeight="1">
      <c r="A16" s="32" t="s">
        <v>22</v>
      </c>
      <c r="B16" s="36" t="s">
        <v>233</v>
      </c>
      <c r="C16" s="30">
        <v>1563000</v>
      </c>
      <c r="D16" s="30">
        <v>320</v>
      </c>
      <c r="E16" s="41">
        <v>0</v>
      </c>
      <c r="F16" s="41">
        <v>0</v>
      </c>
      <c r="G16" s="41">
        <v>0</v>
      </c>
      <c r="H16" s="41">
        <v>500160000</v>
      </c>
      <c r="I16" s="41">
        <v>0</v>
      </c>
      <c r="J16" s="41">
        <v>500160000</v>
      </c>
    </row>
    <row r="17" spans="1:10" ht="23.1" customHeight="1">
      <c r="A17" s="32" t="s">
        <v>234</v>
      </c>
      <c r="B17" s="36" t="s">
        <v>233</v>
      </c>
      <c r="C17" s="30">
        <v>2855</v>
      </c>
      <c r="D17" s="30">
        <v>103</v>
      </c>
      <c r="E17" s="41">
        <v>0</v>
      </c>
      <c r="F17" s="41">
        <v>0</v>
      </c>
      <c r="G17" s="41">
        <v>0</v>
      </c>
      <c r="H17" s="41">
        <v>294065</v>
      </c>
      <c r="I17" s="41">
        <v>0</v>
      </c>
      <c r="J17" s="41">
        <v>294065</v>
      </c>
    </row>
    <row r="18" spans="1:10" ht="23.1" customHeight="1">
      <c r="A18" s="32" t="s">
        <v>235</v>
      </c>
      <c r="B18" s="36" t="s">
        <v>236</v>
      </c>
      <c r="C18" s="30">
        <v>486656</v>
      </c>
      <c r="D18" s="30">
        <v>1500</v>
      </c>
      <c r="E18" s="41">
        <v>0</v>
      </c>
      <c r="F18" s="41">
        <v>14307007</v>
      </c>
      <c r="G18" s="41">
        <v>14307007</v>
      </c>
      <c r="H18" s="41">
        <v>729984000</v>
      </c>
      <c r="I18" s="41">
        <v>-9864649</v>
      </c>
      <c r="J18" s="41">
        <v>720119351</v>
      </c>
    </row>
    <row r="19" spans="1:10" ht="23.1" customHeight="1">
      <c r="A19" s="32" t="s">
        <v>34</v>
      </c>
      <c r="B19" s="36" t="s">
        <v>237</v>
      </c>
      <c r="C19" s="30">
        <v>530429</v>
      </c>
      <c r="D19" s="30">
        <v>630</v>
      </c>
      <c r="E19" s="41">
        <v>0</v>
      </c>
      <c r="F19" s="41">
        <v>6479884</v>
      </c>
      <c r="G19" s="41">
        <v>6479884</v>
      </c>
      <c r="H19" s="41">
        <v>334170270</v>
      </c>
      <c r="I19" s="41">
        <v>-6288150</v>
      </c>
      <c r="J19" s="41">
        <v>327882120</v>
      </c>
    </row>
    <row r="20" spans="1:10" ht="23.1" customHeight="1">
      <c r="A20" s="32" t="s">
        <v>32</v>
      </c>
      <c r="B20" s="36" t="s">
        <v>238</v>
      </c>
      <c r="C20" s="30">
        <v>603872</v>
      </c>
      <c r="D20" s="30">
        <v>610</v>
      </c>
      <c r="E20" s="41">
        <v>0</v>
      </c>
      <c r="F20" s="41">
        <v>0</v>
      </c>
      <c r="G20" s="41">
        <v>0</v>
      </c>
      <c r="H20" s="41">
        <v>368361920</v>
      </c>
      <c r="I20" s="41">
        <v>0</v>
      </c>
      <c r="J20" s="41">
        <v>368361920</v>
      </c>
    </row>
    <row r="21" spans="1:10" ht="23.1" customHeight="1">
      <c r="A21" s="32" t="s">
        <v>36</v>
      </c>
      <c r="B21" s="36" t="s">
        <v>237</v>
      </c>
      <c r="C21" s="30">
        <v>4130750</v>
      </c>
      <c r="D21" s="30">
        <v>400</v>
      </c>
      <c r="E21" s="41">
        <v>0</v>
      </c>
      <c r="F21" s="41">
        <v>11240136</v>
      </c>
      <c r="G21" s="41">
        <v>11240136</v>
      </c>
      <c r="H21" s="41">
        <v>1652300000</v>
      </c>
      <c r="I21" s="41">
        <v>0</v>
      </c>
      <c r="J21" s="41">
        <v>1652300000</v>
      </c>
    </row>
    <row r="22" spans="1:10" ht="23.1" customHeight="1">
      <c r="A22" s="32" t="s">
        <v>41</v>
      </c>
      <c r="B22" s="36" t="s">
        <v>237</v>
      </c>
      <c r="C22" s="30">
        <v>8000000</v>
      </c>
      <c r="D22" s="30">
        <v>255</v>
      </c>
      <c r="E22" s="41">
        <v>0</v>
      </c>
      <c r="F22" s="41">
        <v>32991914</v>
      </c>
      <c r="G22" s="41">
        <v>32991914</v>
      </c>
      <c r="H22" s="41">
        <v>2040000000</v>
      </c>
      <c r="I22" s="41">
        <v>0</v>
      </c>
      <c r="J22" s="41">
        <v>2040000000</v>
      </c>
    </row>
    <row r="23" spans="1:10" ht="23.1" customHeight="1">
      <c r="A23" s="32" t="s">
        <v>19</v>
      </c>
      <c r="B23" s="36" t="s">
        <v>64</v>
      </c>
      <c r="C23" s="30">
        <v>1115597</v>
      </c>
      <c r="D23" s="30">
        <v>388</v>
      </c>
      <c r="E23" s="41">
        <v>0</v>
      </c>
      <c r="F23" s="41">
        <v>0</v>
      </c>
      <c r="G23" s="41">
        <v>0</v>
      </c>
      <c r="H23" s="41">
        <v>432851636</v>
      </c>
      <c r="I23" s="41">
        <v>0</v>
      </c>
      <c r="J23" s="41">
        <v>432851636</v>
      </c>
    </row>
    <row r="24" spans="1:10" ht="23.1" customHeight="1">
      <c r="A24" s="32" t="s">
        <v>38</v>
      </c>
      <c r="B24" s="36" t="s">
        <v>64</v>
      </c>
      <c r="C24" s="30">
        <v>9115000</v>
      </c>
      <c r="D24" s="30">
        <v>22</v>
      </c>
      <c r="E24" s="41">
        <v>0</v>
      </c>
      <c r="F24" s="41">
        <v>3898841</v>
      </c>
      <c r="G24" s="41">
        <v>3898841</v>
      </c>
      <c r="H24" s="41">
        <v>200530000</v>
      </c>
      <c r="I24" s="41">
        <v>-3508600</v>
      </c>
      <c r="J24" s="41">
        <v>197021400</v>
      </c>
    </row>
    <row r="25" spans="1:10" ht="23.1" customHeight="1">
      <c r="A25" s="32" t="s">
        <v>20</v>
      </c>
      <c r="B25" s="36" t="s">
        <v>64</v>
      </c>
      <c r="C25" s="30">
        <v>200000</v>
      </c>
      <c r="D25" s="30">
        <v>1000</v>
      </c>
      <c r="E25" s="41">
        <v>0</v>
      </c>
      <c r="F25" s="41">
        <v>0</v>
      </c>
      <c r="G25" s="41">
        <v>0</v>
      </c>
      <c r="H25" s="41">
        <v>200000000</v>
      </c>
      <c r="I25" s="41">
        <v>0</v>
      </c>
      <c r="J25" s="41">
        <v>200000000</v>
      </c>
    </row>
    <row r="26" spans="1:10" ht="23.1" customHeight="1">
      <c r="A26" s="32" t="s">
        <v>35</v>
      </c>
      <c r="B26" s="36" t="s">
        <v>64</v>
      </c>
      <c r="C26" s="30">
        <v>45000</v>
      </c>
      <c r="D26" s="30">
        <v>370</v>
      </c>
      <c r="E26" s="41">
        <v>0</v>
      </c>
      <c r="F26" s="41">
        <v>0</v>
      </c>
      <c r="G26" s="41">
        <v>0</v>
      </c>
      <c r="H26" s="41">
        <v>16650000</v>
      </c>
      <c r="I26" s="41">
        <v>0</v>
      </c>
      <c r="J26" s="41">
        <v>16650000</v>
      </c>
    </row>
    <row r="27" spans="1:10" ht="23.1" customHeight="1">
      <c r="A27" s="32" t="s">
        <v>239</v>
      </c>
      <c r="B27" s="36" t="s">
        <v>64</v>
      </c>
      <c r="C27" s="30">
        <v>679017</v>
      </c>
      <c r="D27" s="30">
        <v>260</v>
      </c>
      <c r="E27" s="41">
        <v>0</v>
      </c>
      <c r="F27" s="41">
        <v>0</v>
      </c>
      <c r="G27" s="41">
        <v>0</v>
      </c>
      <c r="H27" s="41">
        <v>176544420</v>
      </c>
      <c r="I27" s="41">
        <v>0</v>
      </c>
      <c r="J27" s="41">
        <v>176544420</v>
      </c>
    </row>
    <row r="28" spans="1:10" ht="23.1" customHeight="1">
      <c r="A28" s="32" t="s">
        <v>27</v>
      </c>
      <c r="B28" s="36" t="s">
        <v>240</v>
      </c>
      <c r="C28" s="30">
        <v>700000</v>
      </c>
      <c r="D28" s="30">
        <v>950</v>
      </c>
      <c r="E28" s="41">
        <v>0</v>
      </c>
      <c r="F28" s="41">
        <v>13389262</v>
      </c>
      <c r="G28" s="41">
        <v>13389262</v>
      </c>
      <c r="H28" s="41">
        <v>665000000</v>
      </c>
      <c r="I28" s="41">
        <v>0</v>
      </c>
      <c r="J28" s="41">
        <v>665000000</v>
      </c>
    </row>
    <row r="29" spans="1:10" ht="23.1" customHeight="1">
      <c r="A29" s="32" t="s">
        <v>33</v>
      </c>
      <c r="B29" s="36" t="s">
        <v>241</v>
      </c>
      <c r="C29" s="30">
        <v>660995375</v>
      </c>
      <c r="D29" s="30">
        <v>150</v>
      </c>
      <c r="E29" s="41">
        <v>99149306250</v>
      </c>
      <c r="F29" s="41">
        <v>-14047608940</v>
      </c>
      <c r="G29" s="41">
        <v>85101697310</v>
      </c>
      <c r="H29" s="41">
        <v>99149306250</v>
      </c>
      <c r="I29" s="41">
        <v>-14047608940</v>
      </c>
      <c r="J29" s="41">
        <v>85101697310</v>
      </c>
    </row>
    <row r="30" spans="1:10" ht="23.1" customHeight="1" thickBot="1">
      <c r="A30" s="32" t="s">
        <v>45</v>
      </c>
      <c r="B30" s="36"/>
      <c r="C30" s="31"/>
      <c r="D30" s="31"/>
      <c r="E30" s="42">
        <f t="shared" ref="E30:J30" si="0">SUM(E7:E29)</f>
        <v>99149306250</v>
      </c>
      <c r="F30" s="42">
        <f t="shared" si="0"/>
        <v>-13959195639</v>
      </c>
      <c r="G30" s="42">
        <f t="shared" si="0"/>
        <v>85190110611</v>
      </c>
      <c r="H30" s="42">
        <f t="shared" si="0"/>
        <v>126640779070</v>
      </c>
      <c r="I30" s="42">
        <f t="shared" si="0"/>
        <v>-14067543361</v>
      </c>
      <c r="J30" s="42">
        <f t="shared" si="0"/>
        <v>112573235709</v>
      </c>
    </row>
    <row r="31" spans="1:10" ht="23.1" customHeight="1" thickTop="1">
      <c r="A31" s="32" t="s">
        <v>46</v>
      </c>
      <c r="B31" s="64"/>
      <c r="C31" s="65"/>
      <c r="D31" s="65"/>
      <c r="E31" s="65"/>
      <c r="F31" s="65"/>
      <c r="G31" s="65"/>
      <c r="H31" s="65"/>
      <c r="I31" s="65"/>
      <c r="J31" s="65"/>
    </row>
    <row r="32" spans="1:10">
      <c r="E32" s="83"/>
      <c r="H32" s="83"/>
      <c r="I32" s="83"/>
      <c r="J32" s="83"/>
    </row>
    <row r="34" spans="8:9">
      <c r="H34" s="83"/>
    </row>
    <row r="36" spans="8:9">
      <c r="I36" s="79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53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0"/>
  <sheetViews>
    <sheetView rightToLeft="1" view="pageBreakPreview" topLeftCell="A15" zoomScale="106" zoomScaleNormal="106" zoomScaleSheetLayoutView="106" workbookViewId="0">
      <selection activeCell="L26" sqref="K18:L26"/>
    </sheetView>
  </sheetViews>
  <sheetFormatPr defaultColWidth="9" defaultRowHeight="18.75"/>
  <cols>
    <col min="1" max="1" width="35.25" style="45" bestFit="1" customWidth="1"/>
    <col min="2" max="2" width="14.25" style="45" customWidth="1"/>
    <col min="3" max="3" width="13" style="45" customWidth="1"/>
    <col min="4" max="4" width="17.25" style="45" customWidth="1"/>
    <col min="5" max="5" width="18.375" style="45" customWidth="1"/>
    <col min="6" max="6" width="14.75" style="45" bestFit="1" customWidth="1"/>
    <col min="7" max="7" width="16.875" style="45" customWidth="1"/>
    <col min="8" max="8" width="19.375" style="45" customWidth="1"/>
    <col min="9" max="9" width="15.5" style="45" customWidth="1"/>
    <col min="10" max="10" width="20.375" style="45" customWidth="1"/>
    <col min="11" max="11" width="17.75" style="44" customWidth="1"/>
    <col min="12" max="12" width="17.75" style="44" bestFit="1" customWidth="1"/>
    <col min="13" max="16384" width="9" style="44"/>
  </cols>
  <sheetData>
    <row r="1" spans="1:10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21">
      <c r="A2" s="106" t="s">
        <v>198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21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>
      <c r="A4" s="110" t="s">
        <v>242</v>
      </c>
      <c r="B4" s="110"/>
      <c r="C4" s="110"/>
      <c r="D4" s="110"/>
      <c r="E4" s="110"/>
    </row>
    <row r="5" spans="1:10" ht="16.5" customHeight="1">
      <c r="A5" s="36"/>
      <c r="B5" s="111"/>
      <c r="C5" s="111"/>
      <c r="D5" s="111"/>
      <c r="E5" s="124" t="s">
        <v>215</v>
      </c>
      <c r="F5" s="124"/>
      <c r="G5" s="124"/>
      <c r="H5" s="124" t="s">
        <v>216</v>
      </c>
      <c r="I5" s="124"/>
      <c r="J5" s="124"/>
    </row>
    <row r="6" spans="1:10" ht="38.25" customHeight="1">
      <c r="A6" s="36" t="s">
        <v>201</v>
      </c>
      <c r="B6" s="40" t="s">
        <v>243</v>
      </c>
      <c r="C6" s="40" t="s">
        <v>84</v>
      </c>
      <c r="D6" s="40" t="s">
        <v>154</v>
      </c>
      <c r="E6" s="40" t="s">
        <v>244</v>
      </c>
      <c r="F6" s="40" t="s">
        <v>221</v>
      </c>
      <c r="G6" s="40" t="s">
        <v>245</v>
      </c>
      <c r="H6" s="40" t="s">
        <v>244</v>
      </c>
      <c r="I6" s="40" t="s">
        <v>221</v>
      </c>
      <c r="J6" s="40" t="s">
        <v>245</v>
      </c>
    </row>
    <row r="7" spans="1:10" ht="23.1" customHeight="1">
      <c r="A7" s="59" t="s">
        <v>246</v>
      </c>
      <c r="B7" s="36" t="s">
        <v>247</v>
      </c>
      <c r="C7" s="36" t="s">
        <v>248</v>
      </c>
      <c r="D7" s="36">
        <v>23</v>
      </c>
      <c r="E7" s="41">
        <v>0</v>
      </c>
      <c r="F7" s="41">
        <v>0</v>
      </c>
      <c r="G7" s="41">
        <f>E7+F7</f>
        <v>0</v>
      </c>
      <c r="H7" s="41">
        <v>2089759063</v>
      </c>
      <c r="I7" s="41">
        <v>0</v>
      </c>
      <c r="J7" s="41">
        <f>H7+I7</f>
        <v>2089759063</v>
      </c>
    </row>
    <row r="8" spans="1:10" ht="23.1" customHeight="1">
      <c r="A8" s="36" t="s">
        <v>115</v>
      </c>
      <c r="B8" s="36" t="s">
        <v>249</v>
      </c>
      <c r="C8" s="36" t="s">
        <v>117</v>
      </c>
      <c r="D8" s="36">
        <v>23</v>
      </c>
      <c r="E8" s="41">
        <v>46126391858</v>
      </c>
      <c r="F8" s="41">
        <v>0</v>
      </c>
      <c r="G8" s="41">
        <f t="shared" ref="G8:G33" si="0">E8+F8</f>
        <v>46126391858</v>
      </c>
      <c r="H8" s="41">
        <v>54616490305</v>
      </c>
      <c r="I8" s="41">
        <v>0</v>
      </c>
      <c r="J8" s="41">
        <f t="shared" ref="J8:J33" si="1">H8+I8</f>
        <v>54616490305</v>
      </c>
    </row>
    <row r="9" spans="1:10" ht="23.1" customHeight="1">
      <c r="A9" s="36" t="s">
        <v>250</v>
      </c>
      <c r="B9" s="36" t="s">
        <v>251</v>
      </c>
      <c r="C9" s="36" t="s">
        <v>252</v>
      </c>
      <c r="D9" s="36">
        <v>23</v>
      </c>
      <c r="E9" s="41">
        <v>6712511111</v>
      </c>
      <c r="F9" s="41">
        <v>0</v>
      </c>
      <c r="G9" s="41">
        <f t="shared" si="0"/>
        <v>6712511111</v>
      </c>
      <c r="H9" s="41">
        <v>57032091189</v>
      </c>
      <c r="I9" s="41">
        <v>0</v>
      </c>
      <c r="J9" s="41">
        <f t="shared" si="1"/>
        <v>57032091189</v>
      </c>
    </row>
    <row r="10" spans="1:10" ht="23.1" customHeight="1">
      <c r="A10" s="36" t="s">
        <v>89</v>
      </c>
      <c r="B10" s="36" t="s">
        <v>253</v>
      </c>
      <c r="C10" s="36" t="s">
        <v>92</v>
      </c>
      <c r="D10" s="36">
        <v>23</v>
      </c>
      <c r="E10" s="41">
        <v>4625802892</v>
      </c>
      <c r="F10" s="41">
        <v>0</v>
      </c>
      <c r="G10" s="41">
        <f t="shared" si="0"/>
        <v>4625802892</v>
      </c>
      <c r="H10" s="41">
        <v>14842123177</v>
      </c>
      <c r="I10" s="41">
        <v>0</v>
      </c>
      <c r="J10" s="41">
        <f t="shared" si="1"/>
        <v>14842123177</v>
      </c>
    </row>
    <row r="11" spans="1:10" ht="23.1" customHeight="1">
      <c r="A11" s="36" t="s">
        <v>96</v>
      </c>
      <c r="B11" s="36" t="s">
        <v>254</v>
      </c>
      <c r="C11" s="36" t="s">
        <v>98</v>
      </c>
      <c r="D11" s="36">
        <v>23</v>
      </c>
      <c r="E11" s="41">
        <v>2377201070</v>
      </c>
      <c r="F11" s="41">
        <v>0</v>
      </c>
      <c r="G11" s="41">
        <f t="shared" si="0"/>
        <v>2377201070</v>
      </c>
      <c r="H11" s="41">
        <v>13046219835</v>
      </c>
      <c r="I11" s="41">
        <v>0</v>
      </c>
      <c r="J11" s="41">
        <f t="shared" si="1"/>
        <v>13046219835</v>
      </c>
    </row>
    <row r="12" spans="1:10" ht="23.1" customHeight="1">
      <c r="A12" s="36" t="s">
        <v>99</v>
      </c>
      <c r="B12" s="36" t="s">
        <v>255</v>
      </c>
      <c r="C12" s="36" t="s">
        <v>101</v>
      </c>
      <c r="D12" s="36">
        <v>23</v>
      </c>
      <c r="E12" s="41">
        <v>29242142413</v>
      </c>
      <c r="F12" s="41">
        <v>0</v>
      </c>
      <c r="G12" s="41">
        <f t="shared" si="0"/>
        <v>29242142413</v>
      </c>
      <c r="H12" s="41">
        <v>248691675277</v>
      </c>
      <c r="I12" s="41">
        <v>0</v>
      </c>
      <c r="J12" s="41">
        <f t="shared" si="1"/>
        <v>248691675277</v>
      </c>
    </row>
    <row r="13" spans="1:10" ht="23.1" customHeight="1">
      <c r="A13" s="36" t="s">
        <v>93</v>
      </c>
      <c r="B13" s="36" t="s">
        <v>256</v>
      </c>
      <c r="C13" s="36" t="s">
        <v>95</v>
      </c>
      <c r="D13" s="36">
        <v>23</v>
      </c>
      <c r="E13" s="41">
        <v>9208214091</v>
      </c>
      <c r="F13" s="41">
        <v>0</v>
      </c>
      <c r="G13" s="41">
        <f t="shared" si="0"/>
        <v>9208214091</v>
      </c>
      <c r="H13" s="41">
        <v>57463338911</v>
      </c>
      <c r="I13" s="41">
        <v>0</v>
      </c>
      <c r="J13" s="41">
        <f t="shared" si="1"/>
        <v>57463338911</v>
      </c>
    </row>
    <row r="14" spans="1:10" ht="23.1" customHeight="1">
      <c r="A14" s="36" t="s">
        <v>105</v>
      </c>
      <c r="B14" s="36" t="s">
        <v>257</v>
      </c>
      <c r="C14" s="36" t="s">
        <v>107</v>
      </c>
      <c r="D14" s="36">
        <v>23</v>
      </c>
      <c r="E14" s="41">
        <v>14315716947</v>
      </c>
      <c r="F14" s="41">
        <v>0</v>
      </c>
      <c r="G14" s="41">
        <f t="shared" si="0"/>
        <v>14315716947</v>
      </c>
      <c r="H14" s="41">
        <v>79462866283</v>
      </c>
      <c r="I14" s="41">
        <v>0</v>
      </c>
      <c r="J14" s="41">
        <f t="shared" si="1"/>
        <v>79462866283</v>
      </c>
    </row>
    <row r="15" spans="1:10" ht="23.1" customHeight="1">
      <c r="A15" s="36" t="s">
        <v>102</v>
      </c>
      <c r="B15" s="36" t="s">
        <v>258</v>
      </c>
      <c r="C15" s="36" t="s">
        <v>104</v>
      </c>
      <c r="D15" s="36">
        <v>23</v>
      </c>
      <c r="E15" s="41">
        <v>28266673506</v>
      </c>
      <c r="F15" s="41">
        <v>0</v>
      </c>
      <c r="G15" s="41">
        <f t="shared" si="0"/>
        <v>28266673506</v>
      </c>
      <c r="H15" s="41">
        <v>450664366116</v>
      </c>
      <c r="I15" s="41">
        <v>0</v>
      </c>
      <c r="J15" s="41">
        <f t="shared" si="1"/>
        <v>450664366116</v>
      </c>
    </row>
    <row r="16" spans="1:10" ht="23.1" customHeight="1">
      <c r="A16" s="36" t="s">
        <v>108</v>
      </c>
      <c r="B16" s="36" t="s">
        <v>259</v>
      </c>
      <c r="C16" s="36" t="s">
        <v>110</v>
      </c>
      <c r="D16" s="36">
        <v>23</v>
      </c>
      <c r="E16" s="41">
        <v>18853511810</v>
      </c>
      <c r="F16" s="41">
        <v>0</v>
      </c>
      <c r="G16" s="41">
        <f t="shared" si="0"/>
        <v>18853511810</v>
      </c>
      <c r="H16" s="41">
        <v>62291638195</v>
      </c>
      <c r="I16" s="41">
        <v>0</v>
      </c>
      <c r="J16" s="41">
        <f t="shared" si="1"/>
        <v>62291638195</v>
      </c>
    </row>
    <row r="17" spans="1:12" ht="23.1" customHeight="1">
      <c r="A17" s="36" t="s">
        <v>118</v>
      </c>
      <c r="B17" s="36" t="s">
        <v>260</v>
      </c>
      <c r="C17" s="36" t="s">
        <v>120</v>
      </c>
      <c r="D17" s="36">
        <v>23</v>
      </c>
      <c r="E17" s="41">
        <v>6785014001</v>
      </c>
      <c r="F17" s="41">
        <v>0</v>
      </c>
      <c r="G17" s="41">
        <f t="shared" si="0"/>
        <v>6785014001</v>
      </c>
      <c r="H17" s="41">
        <v>6785014001</v>
      </c>
      <c r="I17" s="41">
        <v>0</v>
      </c>
      <c r="J17" s="41">
        <f t="shared" si="1"/>
        <v>6785014001</v>
      </c>
    </row>
    <row r="18" spans="1:12" ht="23.1" customHeight="1">
      <c r="A18" s="36" t="s">
        <v>111</v>
      </c>
      <c r="B18" s="36" t="s">
        <v>259</v>
      </c>
      <c r="C18" s="36" t="s">
        <v>110</v>
      </c>
      <c r="D18" s="36">
        <v>23</v>
      </c>
      <c r="E18" s="41">
        <v>117448940927</v>
      </c>
      <c r="F18" s="41">
        <v>0</v>
      </c>
      <c r="G18" s="41">
        <f t="shared" si="0"/>
        <v>117448940927</v>
      </c>
      <c r="H18" s="41">
        <v>405429459695</v>
      </c>
      <c r="I18" s="41">
        <v>0</v>
      </c>
      <c r="J18" s="41">
        <f t="shared" si="1"/>
        <v>405429459695</v>
      </c>
    </row>
    <row r="19" spans="1:12" ht="23.1" customHeight="1">
      <c r="A19" s="36" t="s">
        <v>112</v>
      </c>
      <c r="B19" s="36" t="s">
        <v>257</v>
      </c>
      <c r="C19" s="36" t="s">
        <v>114</v>
      </c>
      <c r="D19" s="36">
        <v>23</v>
      </c>
      <c r="E19" s="41">
        <v>14352029806</v>
      </c>
      <c r="F19" s="41">
        <v>0</v>
      </c>
      <c r="G19" s="41">
        <f t="shared" si="0"/>
        <v>14352029806</v>
      </c>
      <c r="H19" s="41">
        <v>35916372645</v>
      </c>
      <c r="I19" s="41">
        <v>0</v>
      </c>
      <c r="J19" s="41">
        <f t="shared" si="1"/>
        <v>35916372645</v>
      </c>
      <c r="K19" s="99"/>
      <c r="L19" s="99"/>
    </row>
    <row r="20" spans="1:12" ht="23.1" customHeight="1">
      <c r="A20" s="36" t="s">
        <v>187</v>
      </c>
      <c r="B20" s="36" t="s">
        <v>261</v>
      </c>
      <c r="C20" s="36" t="s">
        <v>839</v>
      </c>
      <c r="D20" s="36">
        <v>22.5</v>
      </c>
      <c r="E20" s="41">
        <v>9057534246</v>
      </c>
      <c r="F20" s="41"/>
      <c r="G20" s="41">
        <f t="shared" si="0"/>
        <v>9057534246</v>
      </c>
      <c r="H20" s="41">
        <v>23424657531</v>
      </c>
      <c r="I20" s="41">
        <v>-52702312</v>
      </c>
      <c r="J20" s="41">
        <f t="shared" si="1"/>
        <v>23371955219</v>
      </c>
    </row>
    <row r="21" spans="1:12" ht="23.1" customHeight="1">
      <c r="A21" s="36" t="s">
        <v>185</v>
      </c>
      <c r="B21" s="36" t="s">
        <v>262</v>
      </c>
      <c r="C21" s="36" t="s">
        <v>122</v>
      </c>
      <c r="D21" s="36">
        <v>10</v>
      </c>
      <c r="E21" s="41">
        <v>333899</v>
      </c>
      <c r="F21" s="41">
        <v>0</v>
      </c>
      <c r="G21" s="41">
        <f t="shared" si="0"/>
        <v>333899</v>
      </c>
      <c r="H21" s="41">
        <v>2318963</v>
      </c>
      <c r="I21" s="41">
        <v>0</v>
      </c>
      <c r="J21" s="41">
        <f t="shared" si="1"/>
        <v>2318963</v>
      </c>
    </row>
    <row r="22" spans="1:12" ht="23.1" customHeight="1">
      <c r="A22" s="36" t="s">
        <v>193</v>
      </c>
      <c r="B22" s="36" t="s">
        <v>122</v>
      </c>
      <c r="C22" s="36" t="s">
        <v>840</v>
      </c>
      <c r="D22" s="36">
        <v>10</v>
      </c>
      <c r="E22" s="41">
        <v>3509589036</v>
      </c>
      <c r="F22" s="41">
        <v>-52005840</v>
      </c>
      <c r="G22" s="41">
        <f t="shared" si="0"/>
        <v>3457583196</v>
      </c>
      <c r="H22" s="41">
        <v>3509589036</v>
      </c>
      <c r="I22" s="41">
        <v>-52005840</v>
      </c>
      <c r="J22" s="41">
        <f t="shared" si="1"/>
        <v>3457583196</v>
      </c>
    </row>
    <row r="23" spans="1:12" ht="23.1" customHeight="1">
      <c r="A23" s="36" t="s">
        <v>184</v>
      </c>
      <c r="B23" s="36" t="s">
        <v>263</v>
      </c>
      <c r="C23" s="36" t="s">
        <v>841</v>
      </c>
      <c r="D23" s="36">
        <v>22.5</v>
      </c>
      <c r="E23" s="41">
        <v>0</v>
      </c>
      <c r="F23" s="41">
        <v>0</v>
      </c>
      <c r="G23" s="41">
        <f t="shared" si="0"/>
        <v>0</v>
      </c>
      <c r="H23" s="41">
        <v>86419726049</v>
      </c>
      <c r="I23" s="41">
        <v>0</v>
      </c>
      <c r="J23" s="41">
        <f t="shared" si="1"/>
        <v>86419726049</v>
      </c>
    </row>
    <row r="24" spans="1:12" ht="23.1" customHeight="1">
      <c r="A24" s="36" t="s">
        <v>182</v>
      </c>
      <c r="B24" s="36" t="s">
        <v>8</v>
      </c>
      <c r="C24" s="36" t="s">
        <v>842</v>
      </c>
      <c r="D24" s="36">
        <v>22.5</v>
      </c>
      <c r="E24" s="41">
        <v>3336986300</v>
      </c>
      <c r="F24" s="41"/>
      <c r="G24" s="41">
        <f t="shared" si="0"/>
        <v>3336986300</v>
      </c>
      <c r="H24" s="41">
        <v>24920547937</v>
      </c>
      <c r="I24" s="41">
        <v>-4690292</v>
      </c>
      <c r="J24" s="41">
        <f t="shared" si="1"/>
        <v>24915857645</v>
      </c>
    </row>
    <row r="25" spans="1:12" ht="23.1" customHeight="1">
      <c r="A25" s="36" t="s">
        <v>189</v>
      </c>
      <c r="B25" s="36" t="s">
        <v>122</v>
      </c>
      <c r="C25" s="36" t="s">
        <v>843</v>
      </c>
      <c r="D25" s="36">
        <v>22.5</v>
      </c>
      <c r="E25" s="41">
        <v>8054794524</v>
      </c>
      <c r="F25" s="41">
        <v>-13219028</v>
      </c>
      <c r="G25" s="41">
        <f t="shared" si="0"/>
        <v>8041575496</v>
      </c>
      <c r="H25" s="41">
        <v>8054794524</v>
      </c>
      <c r="I25" s="41">
        <v>-13219028</v>
      </c>
      <c r="J25" s="41">
        <f t="shared" si="1"/>
        <v>8041575496</v>
      </c>
    </row>
    <row r="26" spans="1:12" ht="23.1" customHeight="1">
      <c r="A26" s="36" t="s">
        <v>180</v>
      </c>
      <c r="B26" s="36" t="s">
        <v>8</v>
      </c>
      <c r="C26" s="36" t="s">
        <v>122</v>
      </c>
      <c r="D26" s="36">
        <v>10</v>
      </c>
      <c r="E26" s="41">
        <v>44416</v>
      </c>
      <c r="F26" s="41">
        <v>0</v>
      </c>
      <c r="G26" s="41">
        <f t="shared" si="0"/>
        <v>44416</v>
      </c>
      <c r="H26" s="41">
        <v>44416</v>
      </c>
      <c r="I26" s="41">
        <v>0</v>
      </c>
      <c r="J26" s="41">
        <f t="shared" si="1"/>
        <v>44416</v>
      </c>
    </row>
    <row r="27" spans="1:12" ht="23.1" customHeight="1">
      <c r="A27" s="36" t="s">
        <v>175</v>
      </c>
      <c r="B27" s="36" t="s">
        <v>264</v>
      </c>
      <c r="C27" s="36" t="s">
        <v>122</v>
      </c>
      <c r="D27" s="36">
        <v>10</v>
      </c>
      <c r="E27" s="41">
        <v>25839109</v>
      </c>
      <c r="F27" s="41">
        <v>0</v>
      </c>
      <c r="G27" s="41">
        <f t="shared" si="0"/>
        <v>25839109</v>
      </c>
      <c r="H27" s="41">
        <v>88707854</v>
      </c>
      <c r="I27" s="41">
        <v>0</v>
      </c>
      <c r="J27" s="41">
        <f t="shared" si="1"/>
        <v>88707854</v>
      </c>
    </row>
    <row r="28" spans="1:12" ht="23.1" customHeight="1">
      <c r="A28" s="36" t="s">
        <v>174</v>
      </c>
      <c r="B28" s="36" t="s">
        <v>263</v>
      </c>
      <c r="C28" s="36" t="s">
        <v>844</v>
      </c>
      <c r="D28" s="36">
        <v>22.5</v>
      </c>
      <c r="E28" s="41">
        <v>0</v>
      </c>
      <c r="F28" s="41">
        <v>0</v>
      </c>
      <c r="G28" s="41">
        <f t="shared" si="0"/>
        <v>0</v>
      </c>
      <c r="H28" s="41">
        <v>979452054</v>
      </c>
      <c r="I28" s="41">
        <v>0</v>
      </c>
      <c r="J28" s="41">
        <f t="shared" si="1"/>
        <v>979452054</v>
      </c>
    </row>
    <row r="29" spans="1:12" ht="23.1" customHeight="1">
      <c r="A29" s="36" t="s">
        <v>172</v>
      </c>
      <c r="B29" s="36" t="s">
        <v>8</v>
      </c>
      <c r="C29" s="36" t="s">
        <v>842</v>
      </c>
      <c r="D29" s="36">
        <v>22.5</v>
      </c>
      <c r="E29" s="41">
        <v>12315068494</v>
      </c>
      <c r="F29" s="41"/>
      <c r="G29" s="41">
        <f t="shared" si="0"/>
        <v>12315068494</v>
      </c>
      <c r="H29" s="41">
        <v>16986301368</v>
      </c>
      <c r="I29" s="41">
        <v>-6229695</v>
      </c>
      <c r="J29" s="41">
        <f t="shared" si="1"/>
        <v>16980071673</v>
      </c>
    </row>
    <row r="30" spans="1:12" ht="23.1" customHeight="1">
      <c r="A30" s="36" t="s">
        <v>169</v>
      </c>
      <c r="B30" s="36" t="s">
        <v>8</v>
      </c>
      <c r="C30" s="36" t="s">
        <v>122</v>
      </c>
      <c r="D30" s="36">
        <v>10</v>
      </c>
      <c r="E30" s="41">
        <v>8603</v>
      </c>
      <c r="F30" s="41">
        <v>0</v>
      </c>
      <c r="G30" s="41">
        <f t="shared" si="0"/>
        <v>8603</v>
      </c>
      <c r="H30" s="41">
        <v>8603</v>
      </c>
      <c r="I30" s="41">
        <v>0</v>
      </c>
      <c r="J30" s="41">
        <f t="shared" si="1"/>
        <v>8603</v>
      </c>
    </row>
    <row r="31" spans="1:12" ht="23.1" customHeight="1">
      <c r="A31" s="36" t="s">
        <v>168</v>
      </c>
      <c r="B31" s="36" t="s">
        <v>265</v>
      </c>
      <c r="C31" s="36" t="s">
        <v>845</v>
      </c>
      <c r="D31" s="36">
        <v>22.5</v>
      </c>
      <c r="E31" s="41">
        <v>0</v>
      </c>
      <c r="F31" s="41">
        <v>0</v>
      </c>
      <c r="G31" s="41">
        <f t="shared" si="0"/>
        <v>0</v>
      </c>
      <c r="H31" s="41">
        <v>11301369863</v>
      </c>
      <c r="I31" s="41">
        <v>0</v>
      </c>
      <c r="J31" s="41">
        <f t="shared" si="1"/>
        <v>11301369863</v>
      </c>
    </row>
    <row r="32" spans="1:12" ht="23.1" customHeight="1">
      <c r="A32" s="36" t="s">
        <v>167</v>
      </c>
      <c r="B32" s="36" t="s">
        <v>266</v>
      </c>
      <c r="C32" s="36" t="s">
        <v>846</v>
      </c>
      <c r="D32" s="36">
        <v>22.5</v>
      </c>
      <c r="E32" s="41">
        <v>0</v>
      </c>
      <c r="F32" s="41">
        <v>0</v>
      </c>
      <c r="G32" s="41">
        <f t="shared" si="0"/>
        <v>0</v>
      </c>
      <c r="H32" s="41">
        <v>19397260273</v>
      </c>
      <c r="I32" s="41">
        <v>0</v>
      </c>
      <c r="J32" s="41">
        <f t="shared" si="1"/>
        <v>19397260273</v>
      </c>
    </row>
    <row r="33" spans="1:12" ht="23.1" customHeight="1">
      <c r="A33" s="36" t="s">
        <v>165</v>
      </c>
      <c r="B33" s="36" t="s">
        <v>263</v>
      </c>
      <c r="C33" s="36" t="s">
        <v>847</v>
      </c>
      <c r="D33" s="36">
        <v>22.5</v>
      </c>
      <c r="E33" s="41">
        <v>0</v>
      </c>
      <c r="F33" s="41">
        <v>0</v>
      </c>
      <c r="G33" s="41">
        <f t="shared" si="0"/>
        <v>0</v>
      </c>
      <c r="H33" s="41">
        <v>1749041096</v>
      </c>
      <c r="I33" s="41">
        <v>0</v>
      </c>
      <c r="J33" s="41">
        <f t="shared" si="1"/>
        <v>1749041096</v>
      </c>
      <c r="K33" s="99"/>
      <c r="L33" s="99"/>
    </row>
    <row r="34" spans="1:12" ht="23.1" customHeight="1" thickBot="1">
      <c r="A34" s="32" t="s">
        <v>45</v>
      </c>
      <c r="B34" s="32"/>
      <c r="C34" s="32"/>
      <c r="D34" s="32"/>
      <c r="E34" s="42">
        <f t="shared" ref="E34:J34" si="2">SUM(E7:E33)</f>
        <v>334614349059</v>
      </c>
      <c r="F34" s="42">
        <f t="shared" si="2"/>
        <v>-65224868</v>
      </c>
      <c r="G34" s="42">
        <f t="shared" si="2"/>
        <v>334549124191</v>
      </c>
      <c r="H34" s="42">
        <f t="shared" si="2"/>
        <v>1685165234259</v>
      </c>
      <c r="I34" s="42">
        <f t="shared" si="2"/>
        <v>-128847167</v>
      </c>
      <c r="J34" s="42">
        <f t="shared" si="2"/>
        <v>1685036387092</v>
      </c>
    </row>
    <row r="35" spans="1:12" ht="23.1" customHeight="1" thickTop="1">
      <c r="A35" s="32" t="s">
        <v>46</v>
      </c>
      <c r="B35" s="32"/>
      <c r="C35" s="32"/>
      <c r="D35" s="32"/>
      <c r="E35" s="31"/>
      <c r="F35" s="31"/>
      <c r="G35" s="31"/>
      <c r="H35" s="31"/>
      <c r="I35" s="31"/>
      <c r="J35" s="31"/>
    </row>
    <row r="36" spans="1:12">
      <c r="E36" s="83"/>
      <c r="H36" s="83"/>
    </row>
    <row r="37" spans="1:12">
      <c r="E37" s="83"/>
      <c r="H37" s="83"/>
    </row>
    <row r="38" spans="1:12">
      <c r="E38" s="83"/>
      <c r="H38" s="83"/>
    </row>
    <row r="40" spans="1:12">
      <c r="F40" s="79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62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2024-10-23T14:00:13Z</cp:lastPrinted>
  <dcterms:created xsi:type="dcterms:W3CDTF">2017-11-22T14:26:20Z</dcterms:created>
  <dcterms:modified xsi:type="dcterms:W3CDTF">2024-10-30T10:55:13Z</dcterms:modified>
</cp:coreProperties>
</file>